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934.TMP\"/>
    </mc:Choice>
  </mc:AlternateContent>
  <xr:revisionPtr revIDLastSave="0" documentId="8_{7259F6C5-44B5-4BC3-AB5E-3C7F4FF502D9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23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9" i="1" l="1"/>
  <c r="J269" i="1"/>
  <c r="I269" i="1"/>
  <c r="J260" i="1"/>
  <c r="I260" i="1"/>
  <c r="J256" i="1"/>
  <c r="I256" i="1"/>
  <c r="J252" i="1"/>
  <c r="I252" i="1"/>
  <c r="J248" i="1"/>
  <c r="I248" i="1"/>
  <c r="J244" i="1"/>
  <c r="I244" i="1"/>
  <c r="J240" i="1"/>
  <c r="I240" i="1"/>
  <c r="I238" i="1" s="1"/>
  <c r="I237" i="1" s="1"/>
  <c r="J226" i="1"/>
  <c r="I226" i="1"/>
  <c r="J210" i="1"/>
  <c r="I210" i="1"/>
  <c r="J204" i="1"/>
  <c r="J199" i="1" s="1"/>
  <c r="I204" i="1"/>
  <c r="I199" i="1" s="1"/>
  <c r="J188" i="1"/>
  <c r="I188" i="1"/>
  <c r="J174" i="1"/>
  <c r="I174" i="1"/>
  <c r="J166" i="1"/>
  <c r="I166" i="1"/>
  <c r="J163" i="1"/>
  <c r="I163" i="1"/>
  <c r="J155" i="1"/>
  <c r="I155" i="1"/>
  <c r="J149" i="1"/>
  <c r="I149" i="1"/>
  <c r="J133" i="1"/>
  <c r="I133" i="1"/>
  <c r="J122" i="1"/>
  <c r="I122" i="1"/>
  <c r="J116" i="1"/>
  <c r="I116" i="1"/>
  <c r="J104" i="1"/>
  <c r="I104" i="1"/>
  <c r="J95" i="1"/>
  <c r="J91" i="1" s="1"/>
  <c r="I95" i="1"/>
  <c r="I91" i="1" s="1"/>
  <c r="J81" i="1"/>
  <c r="J76" i="1" s="1"/>
  <c r="I81" i="1"/>
  <c r="I76" i="1" s="1"/>
  <c r="J66" i="1"/>
  <c r="I66" i="1"/>
  <c r="J59" i="1"/>
  <c r="I59" i="1"/>
  <c r="J51" i="1"/>
  <c r="I51" i="1"/>
  <c r="J44" i="1"/>
  <c r="I44" i="1"/>
  <c r="J32" i="1"/>
  <c r="I32" i="1"/>
  <c r="J19" i="1"/>
  <c r="I19" i="1"/>
  <c r="J114" i="1" l="1"/>
  <c r="J74" i="1"/>
  <c r="J238" i="1"/>
  <c r="J237" i="1" s="1"/>
  <c r="I74" i="1"/>
  <c r="I197" i="1"/>
  <c r="I114" i="1"/>
  <c r="I113" i="1" s="1"/>
  <c r="J17" i="1"/>
  <c r="J16" i="1" s="1"/>
  <c r="I17" i="1"/>
  <c r="I16" i="1" s="1"/>
  <c r="J197" i="1"/>
  <c r="J113" i="1" s="1"/>
</calcChain>
</file>

<file path=xl/sharedStrings.xml><?xml version="1.0" encoding="utf-8"?>
<sst xmlns="http://schemas.openxmlformats.org/spreadsheetml/2006/main" count="832" uniqueCount="638">
  <si>
    <t>ОТЧЕТ О ДВИЖЕНИИ ДЕНЕЖНЫХ СРЕДСТВ УЧРЕЖДЕНИЯ</t>
  </si>
  <si>
    <t>КОДЫ</t>
  </si>
  <si>
    <t xml:space="preserve">Форма по ОКУД </t>
  </si>
  <si>
    <t>0503723</t>
  </si>
  <si>
    <t xml:space="preserve">Дата </t>
  </si>
  <si>
    <t xml:space="preserve">по ОКПО </t>
  </si>
  <si>
    <t xml:space="preserve">Глава по БК </t>
  </si>
  <si>
    <t xml:space="preserve">по ОКТМО </t>
  </si>
  <si>
    <t xml:space="preserve">Единица измерения: руб. </t>
  </si>
  <si>
    <t xml:space="preserve">по ОКЕИ </t>
  </si>
  <si>
    <t>1. ПОСТУПЛЕНИЯ</t>
  </si>
  <si>
    <t>Наименование показателя</t>
  </si>
  <si>
    <t>Код строки</t>
  </si>
  <si>
    <t>Код по КОСГУ</t>
  </si>
  <si>
    <t>За отчетный период</t>
  </si>
  <si>
    <t>За аналогичный период прошлого финансового года</t>
  </si>
  <si>
    <t>ПОСТУПЛЕНИЯ</t>
  </si>
  <si>
    <t>Поступления по текущим операциям — всего</t>
  </si>
  <si>
    <t>в том числе:</t>
  </si>
  <si>
    <t>по доходам от собственности</t>
  </si>
  <si>
    <t>из них:</t>
  </si>
  <si>
    <t>121</t>
  </si>
  <si>
    <t>122</t>
  </si>
  <si>
    <t>123</t>
  </si>
  <si>
    <t>124</t>
  </si>
  <si>
    <t>ф. 0503723 с. 2</t>
  </si>
  <si>
    <t>Поступления от инвестиционных операций — всего</t>
  </si>
  <si>
    <t>от реализации нефинансовых активов:</t>
  </si>
  <si>
    <t xml:space="preserve"> из них:</t>
  </si>
  <si>
    <t>основных средств</t>
  </si>
  <si>
    <t>нематериальных активов</t>
  </si>
  <si>
    <t>непроизведенных активов</t>
  </si>
  <si>
    <t>материальных запасов</t>
  </si>
  <si>
    <t>от осуществления заимствований</t>
  </si>
  <si>
    <t>по привлечению заимствований в рублях</t>
  </si>
  <si>
    <t>2. ВЫБЫТИЯ</t>
  </si>
  <si>
    <t>ф. 0503723 с. 3</t>
  </si>
  <si>
    <t>ВЫБЫТИЯ</t>
  </si>
  <si>
    <t>Выбытия по текущим операциям — всего</t>
  </si>
  <si>
    <t>за счет оплаты труда и начислений на выплаты по оплате труда</t>
  </si>
  <si>
    <t xml:space="preserve">за счет заработной платы </t>
  </si>
  <si>
    <t>за счет начислений на выплаты по оплате труда</t>
  </si>
  <si>
    <t xml:space="preserve">услуг связи </t>
  </si>
  <si>
    <t>транспортных услуг</t>
  </si>
  <si>
    <t>коммунальных услуг</t>
  </si>
  <si>
    <t>работ, услуг по содержанию имущества</t>
  </si>
  <si>
    <t>прочих работ, услуг</t>
  </si>
  <si>
    <t>за счет обслуживания  долговых обязательств</t>
  </si>
  <si>
    <t>ф. 0503723 с. 4</t>
  </si>
  <si>
    <t>за счет безвозмездных перечислений бюджетам и международным организациям</t>
  </si>
  <si>
    <t>за счет социального обеспечения</t>
  </si>
  <si>
    <t>за счет операций с активами</t>
  </si>
  <si>
    <t>за счет чрезвычайных расходов по операциям с активами</t>
  </si>
  <si>
    <t xml:space="preserve"> за счет прочих расходов</t>
  </si>
  <si>
    <t>Выбытия по инвестиционным операциям — всего</t>
  </si>
  <si>
    <t>на приобретение нефинансовых активов:</t>
  </si>
  <si>
    <t>ф. 0503723 с. 5</t>
  </si>
  <si>
    <t>на погашение государственного (муниципального) долга</t>
  </si>
  <si>
    <t>Иные выбытия - всего</t>
  </si>
  <si>
    <t>3. ИЗМЕНЕНИЕ ОСТАТКОВ СРЕДСТВ</t>
  </si>
  <si>
    <t>ф. 0503723 с. 6</t>
  </si>
  <si>
    <t>ИЗМЕНЕНИЕ ОСТАТКОВ СРЕДСТВ</t>
  </si>
  <si>
    <t>По операциям с денежными средствами, не относящимся  к поступлениям и выбытиям</t>
  </si>
  <si>
    <t>по возрату дебиторской задолженности прошлых лет</t>
  </si>
  <si>
    <t>по возврату остатков субсидий прошлых лет</t>
  </si>
  <si>
    <t>по операциям с денежными обеспечениями</t>
  </si>
  <si>
    <t>возврат средств, перечисленных в виде денежных обеспечений</t>
  </si>
  <si>
    <t>перечисление денежных обеспечений</t>
  </si>
  <si>
    <t>со средствами во временном рапоряжении</t>
  </si>
  <si>
    <t>поступление денежных средств во временное распоряжение</t>
  </si>
  <si>
    <t>выбытие денежных средств во временном распоряжении</t>
  </si>
  <si>
    <t>увеличение расчетов</t>
  </si>
  <si>
    <t xml:space="preserve">уменьшение расчетов </t>
  </si>
  <si>
    <t>Изменение остатков средств  при управлении остатками — всего</t>
  </si>
  <si>
    <t>поступление денежных средств на  депозитные счета</t>
  </si>
  <si>
    <t>выбытие денежных средств с депозитных счетов</t>
  </si>
  <si>
    <t>поступление денежных средств при управлении остатками</t>
  </si>
  <si>
    <t>выбытие денежных средств при управлении остатками</t>
  </si>
  <si>
    <t>Изменение остатков средств — всего</t>
  </si>
  <si>
    <t>за счет увеличения денежных средств</t>
  </si>
  <si>
    <t>за счет уменьшения денежных средств</t>
  </si>
  <si>
    <t>за счет курсовой разницы</t>
  </si>
  <si>
    <t>Учреждение</t>
  </si>
  <si>
    <t>Обособленное подразделение</t>
  </si>
  <si>
    <t>Учредитель</t>
  </si>
  <si>
    <t>Наименование бюджета</t>
  </si>
  <si>
    <t>4. АНАЛИТИЧЕСКАЯ ИНФОРМАЦИЯ ПО ВЫБЫТИЯМ</t>
  </si>
  <si>
    <t>Код вида расходов</t>
  </si>
  <si>
    <t>Код аналитики</t>
  </si>
  <si>
    <t>Сумма</t>
  </si>
  <si>
    <t>х</t>
  </si>
  <si>
    <t>Руководитель</t>
  </si>
  <si>
    <t>(подпись)</t>
  </si>
  <si>
    <t>(расшифровка подписи)</t>
  </si>
  <si>
    <t>по расчетам с филиалами и обособленными cтруктурными подразделениями</t>
  </si>
  <si>
    <t>на</t>
  </si>
  <si>
    <t xml:space="preserve"> «__» _______________________ 20__ г.</t>
  </si>
  <si>
    <t>IST</t>
  </si>
  <si>
    <t>PRP</t>
  </si>
  <si>
    <t>RESERVE1</t>
  </si>
  <si>
    <t>ROD</t>
  </si>
  <si>
    <t>VRO</t>
  </si>
  <si>
    <t>INN</t>
  </si>
  <si>
    <t>PRD</t>
  </si>
  <si>
    <t>RDT</t>
  </si>
  <si>
    <t>RESERVE2</t>
  </si>
  <si>
    <t>VID</t>
  </si>
  <si>
    <t>CentralAccHead</t>
  </si>
  <si>
    <t>CentralAccHeadPost</t>
  </si>
  <si>
    <t>CentralAccOrg</t>
  </si>
  <si>
    <t>Executor</t>
  </si>
  <si>
    <t>ExecutorPhone</t>
  </si>
  <si>
    <t>ExecutorPost</t>
  </si>
  <si>
    <t>FounderOrg</t>
  </si>
  <si>
    <t>glbuhg2</t>
  </si>
  <si>
    <t>ruk2</t>
  </si>
  <si>
    <t>ruk3</t>
  </si>
  <si>
    <t>COLS_OLAP</t>
  </si>
  <si>
    <t>ROWS_OLAP</t>
  </si>
  <si>
    <t>DICT01</t>
  </si>
  <si>
    <t>от операционной аренды</t>
  </si>
  <si>
    <t>от финансовой аренды</t>
  </si>
  <si>
    <t>от платежей при пользовании природными ресурсами</t>
  </si>
  <si>
    <t>125</t>
  </si>
  <si>
    <t>126</t>
  </si>
  <si>
    <t>127</t>
  </si>
  <si>
    <t>128</t>
  </si>
  <si>
    <t>129</t>
  </si>
  <si>
    <t>по процентам по депозитам, остаткам денежных средств</t>
  </si>
  <si>
    <t>по процентам по предоставленным заимствованиям</t>
  </si>
  <si>
    <t>по процентам по иным финансовым инструментам</t>
  </si>
  <si>
    <t>по дивидендам от объектов инвестирования</t>
  </si>
  <si>
    <t>от предоставления неисключительных прав на результаты интеллектуальной деятельности и средства индивидуализации</t>
  </si>
  <si>
    <t>от иных доходов от собственности</t>
  </si>
  <si>
    <t>по доходам от оказания платных услуг (работ), компенсаций затрат</t>
  </si>
  <si>
    <t>от оказания платных услуг (работ) за счет субсидии на выполнение государственного (муниципального) задания</t>
  </si>
  <si>
    <t>от оказания платных услуг (работ), кроме субсидии на выполнение государственного (муниципального) задания</t>
  </si>
  <si>
    <t>131</t>
  </si>
  <si>
    <t>132</t>
  </si>
  <si>
    <t>133</t>
  </si>
  <si>
    <t>134</t>
  </si>
  <si>
    <t>135</t>
  </si>
  <si>
    <t>от оказания услуг (работ) по программе обязательного медицинского страхования</t>
  </si>
  <si>
    <t>от платы за предоставление информации из государственных источников (реестров)</t>
  </si>
  <si>
    <t>от компенсации затрат</t>
  </si>
  <si>
    <t>по условным арендным платежам</t>
  </si>
  <si>
    <t>по штрафам, пеням, неустойкам, возмещениям ущерба</t>
  </si>
  <si>
    <t>от штрафных санкций за нарушение законодательства о закупках и нарушение условий контрактов (договоров)</t>
  </si>
  <si>
    <t>от штрафных санкций по долговым обязательствам</t>
  </si>
  <si>
    <t>от страховых возмещений</t>
  </si>
  <si>
    <t>от возмещения ущерба имуществу (за исключением страховых возмещений)</t>
  </si>
  <si>
    <t>от прочих доходов от сумм принудительного изъятия</t>
  </si>
  <si>
    <t>189</t>
  </si>
  <si>
    <t>за счет уплаты налогов, пошлин и сборов</t>
  </si>
  <si>
    <t>за счет уплаты штрафов за нарушение законодательства о налогах и сборах, законодательства о страховых взносах</t>
  </si>
  <si>
    <t>292</t>
  </si>
  <si>
    <t>за счет уплаты штрафов за нарушение законодательства о закупках и нарушение условий контрактов (договоров)</t>
  </si>
  <si>
    <t>293</t>
  </si>
  <si>
    <t>294</t>
  </si>
  <si>
    <t>295</t>
  </si>
  <si>
    <t>296</t>
  </si>
  <si>
    <t>за счет уплаты других экономических санкций</t>
  </si>
  <si>
    <t>291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</si>
  <si>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</si>
  <si>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</si>
  <si>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</si>
  <si>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</si>
  <si>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</si>
  <si>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</si>
  <si>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</si>
  <si>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</si>
  <si>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</si>
  <si>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Периодичность:  полугодовая, годовая</t>
  </si>
  <si>
    <t>за счет оплаты работ, услуг</t>
  </si>
  <si>
    <t>Главный бухгалтер
(руководитель централизованной бухгалтерии)</t>
  </si>
  <si>
    <t>0100</t>
  </si>
  <si>
    <t>0200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</si>
  <si>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</si>
  <si>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</si>
  <si>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</si>
  <si>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</si>
  <si>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</si>
  <si>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</si>
  <si>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</si>
  <si>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</si>
  <si>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</si>
  <si>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</si>
  <si>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0500</t>
  </si>
  <si>
    <t>0501</t>
  </si>
  <si>
    <t>0502</t>
  </si>
  <si>
    <t>0503</t>
  </si>
  <si>
    <t>0504</t>
  </si>
  <si>
    <t>0505</t>
  </si>
  <si>
    <t>0506</t>
  </si>
  <si>
    <t>0600</t>
  </si>
  <si>
    <t>0601</t>
  </si>
  <si>
    <t>0602</t>
  </si>
  <si>
    <t>0603</t>
  </si>
  <si>
    <t>0604</t>
  </si>
  <si>
    <t>0605</t>
  </si>
  <si>
    <t>0700</t>
  </si>
  <si>
    <t>по безвозмездным денежным поступлениям текущего характера</t>
  </si>
  <si>
    <t>по поступлениям текущего характера бюджетным и автономным учреждениям от сектора государственного управления</t>
  </si>
  <si>
    <t>0702</t>
  </si>
  <si>
    <t>0704</t>
  </si>
  <si>
    <t>154</t>
  </si>
  <si>
    <t>по поступлениям текущего характера от организаций государственного сектора</t>
  </si>
  <si>
    <t>по поступлениям текущего характера от иных резидентов (за исключением сектора государственного управления и организаций государственного сектора)</t>
  </si>
  <si>
    <t>0705</t>
  </si>
  <si>
    <t>155</t>
  </si>
  <si>
    <t>0707</t>
  </si>
  <si>
    <t>157</t>
  </si>
  <si>
    <t>по поступлениям текущего характера от международных организаций</t>
  </si>
  <si>
    <t>0708</t>
  </si>
  <si>
    <t>158</t>
  </si>
  <si>
    <t>по поступлениям текущего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</si>
  <si>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по безвозмездным денежным поступлениям капитального характера</t>
  </si>
  <si>
    <t>0800</t>
  </si>
  <si>
    <t>160</t>
  </si>
  <si>
    <t>по поступлениям капитального характера бюджетным и автономным учреждениям от сектора государственного управления</t>
  </si>
  <si>
    <t>0802</t>
  </si>
  <si>
    <t>162</t>
  </si>
  <si>
    <t>0804</t>
  </si>
  <si>
    <t>164</t>
  </si>
  <si>
    <t>0805</t>
  </si>
  <si>
    <t>165</t>
  </si>
  <si>
    <t>0807</t>
  </si>
  <si>
    <t>0808</t>
  </si>
  <si>
    <t>167</t>
  </si>
  <si>
    <t>168</t>
  </si>
  <si>
    <t>по поступлениям капитального характера от организаций государственного сектора</t>
  </si>
  <si>
    <t>по поступлениям капитального характера от иных резидентов (за исключением сектора государственного управления и организаций государственного сектора)</t>
  </si>
  <si>
    <t>по поступлениям капитального характера от международных организаций</t>
  </si>
  <si>
    <t>по поступлениям капитального характера от нерезидентов (за исключением наднациональных организаций и правительств иностранных государств, международных финансовых организаций)</t>
  </si>
  <si>
    <t>1200</t>
  </si>
  <si>
    <t>по иным текущим поступлениям</t>
  </si>
  <si>
    <t>1201</t>
  </si>
  <si>
    <t>181</t>
  </si>
  <si>
    <t>невыясненные поступления</t>
  </si>
  <si>
    <t>1202</t>
  </si>
  <si>
    <t>иные доходы</t>
  </si>
  <si>
    <t>1203</t>
  </si>
  <si>
    <t>440</t>
  </si>
  <si>
    <t>реализация оборотных активов</t>
  </si>
  <si>
    <t>1300</t>
  </si>
  <si>
    <t>1400</t>
  </si>
  <si>
    <t>1410</t>
  </si>
  <si>
    <t>1420</t>
  </si>
  <si>
    <t>1430</t>
  </si>
  <si>
    <t>1440</t>
  </si>
  <si>
    <t>лекарственных препаратов и материалов, применяемых в медицинских целях</t>
  </si>
  <si>
    <t>1441</t>
  </si>
  <si>
    <t>441</t>
  </si>
  <si>
    <t>продуктов питания</t>
  </si>
  <si>
    <t>горюче-смазочных материалов</t>
  </si>
  <si>
    <t>строительных материалов</t>
  </si>
  <si>
    <t>мягкого инвентаря</t>
  </si>
  <si>
    <t>прочих оборотных ценностей (материалов)</t>
  </si>
  <si>
    <t>прочих материальных запасов однократного применения</t>
  </si>
  <si>
    <t>1442</t>
  </si>
  <si>
    <t>1443</t>
  </si>
  <si>
    <t>1444</t>
  </si>
  <si>
    <t>1445</t>
  </si>
  <si>
    <t>1446</t>
  </si>
  <si>
    <t>442</t>
  </si>
  <si>
    <t>443</t>
  </si>
  <si>
    <t>444</t>
  </si>
  <si>
    <t>445</t>
  </si>
  <si>
    <t>446</t>
  </si>
  <si>
    <t>449</t>
  </si>
  <si>
    <t>от реализации финансовых активов:</t>
  </si>
  <si>
    <t>1600</t>
  </si>
  <si>
    <t>ценных бумаг, кроме акций и иных финансовых инструментов</t>
  </si>
  <si>
    <t>1610</t>
  </si>
  <si>
    <t>акций и иных финансовых инструментов</t>
  </si>
  <si>
    <t>1620</t>
  </si>
  <si>
    <t>от возврата по предоставленным заимствованиям</t>
  </si>
  <si>
    <t>1630</t>
  </si>
  <si>
    <t>по предоставленным заимствованиям бюджетам бюджетной системы Российской Федерации</t>
  </si>
  <si>
    <t>640</t>
  </si>
  <si>
    <t>1631</t>
  </si>
  <si>
    <t>641</t>
  </si>
  <si>
    <t>1632</t>
  </si>
  <si>
    <t>1633</t>
  </si>
  <si>
    <t>1634</t>
  </si>
  <si>
    <t>1635</t>
  </si>
  <si>
    <t>1636</t>
  </si>
  <si>
    <t>1637</t>
  </si>
  <si>
    <t>642</t>
  </si>
  <si>
    <t>643</t>
  </si>
  <si>
    <t>644</t>
  </si>
  <si>
    <t>645</t>
  </si>
  <si>
    <t>646</t>
  </si>
  <si>
    <t>647</t>
  </si>
  <si>
    <t>по предоставленным заимствованиям государственным (муниципальным) автономным учреждениям</t>
  </si>
  <si>
    <t>по предоставленным заимствованиям финансовым и нефинансовым организациям государственного сектора</t>
  </si>
  <si>
    <t>по предоставленным заимствованиям иным нефинансовым организациям</t>
  </si>
  <si>
    <t>по предоставленным заимствованиям иным финансовым организациям</t>
  </si>
  <si>
    <t>по предоставленным заимствованиям некоммерческим организациям и физическим лицам - производителям товаров, работ, услуг</t>
  </si>
  <si>
    <t>по предоставленным заимствованиям физическим лицам</t>
  </si>
  <si>
    <t>1800</t>
  </si>
  <si>
    <t>Поступления от финансовых операций — всего</t>
  </si>
  <si>
    <t>1900</t>
  </si>
  <si>
    <t>700</t>
  </si>
  <si>
    <t>1910</t>
  </si>
  <si>
    <t>710</t>
  </si>
  <si>
    <t>2100</t>
  </si>
  <si>
    <t>2200</t>
  </si>
  <si>
    <t>2300</t>
  </si>
  <si>
    <t>2301</t>
  </si>
  <si>
    <t>за счет прочих несоциальных выплат персоналу в денежной форме</t>
  </si>
  <si>
    <t>2302</t>
  </si>
  <si>
    <t>2303</t>
  </si>
  <si>
    <t>2304</t>
  </si>
  <si>
    <t>за счет прочих несоциальных выплат персоналу в натуральной форме</t>
  </si>
  <si>
    <t>214</t>
  </si>
  <si>
    <t>2400</t>
  </si>
  <si>
    <t>2401</t>
  </si>
  <si>
    <t>2402</t>
  </si>
  <si>
    <t>2403</t>
  </si>
  <si>
    <t>2404</t>
  </si>
  <si>
    <t>арендной платы за пользование имуществом (за исключением земельных и других обособленных природных объектов)</t>
  </si>
  <si>
    <t>2405</t>
  </si>
  <si>
    <t>2406</t>
  </si>
  <si>
    <t>2407</t>
  </si>
  <si>
    <t>227</t>
  </si>
  <si>
    <t>страхования</t>
  </si>
  <si>
    <t>2408</t>
  </si>
  <si>
    <t>229</t>
  </si>
  <si>
    <t>арендной платы за пользование земельными участками и другими обособленными природными объектами</t>
  </si>
  <si>
    <t>2500</t>
  </si>
  <si>
    <t>за счет безвозмездных перечислений текущего характера организациям</t>
  </si>
  <si>
    <t>2600</t>
  </si>
  <si>
    <t>2601</t>
  </si>
  <si>
    <t>за счет безвозмездных перечислений государственным (муниципальным) бюджетным и автономным учреждениям</t>
  </si>
  <si>
    <t>2602</t>
  </si>
  <si>
    <t>за счет безвозмездных перечислений финансовым организациям государственного сектора на производство</t>
  </si>
  <si>
    <t>2603</t>
  </si>
  <si>
    <t>2604</t>
  </si>
  <si>
    <t>2605</t>
  </si>
  <si>
    <t>2606</t>
  </si>
  <si>
    <t>2607</t>
  </si>
  <si>
    <t>243</t>
  </si>
  <si>
    <t>244</t>
  </si>
  <si>
    <t>245</t>
  </si>
  <si>
    <t>246</t>
  </si>
  <si>
    <t>247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</si>
  <si>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производство</t>
  </si>
  <si>
    <t>за счет безвозмездных перечислений нефинансовым организациям государственного сектора на производство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</si>
  <si>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производство</t>
  </si>
  <si>
    <t>за счет безвозмездных перечислений некоммерческим организациям и физическим лицам - производителям товаров, работ и услуг на производство</t>
  </si>
  <si>
    <t>за счет безвозмездных перечислений финансовым организациям государственного сектора на продукцию</t>
  </si>
  <si>
    <t>2608</t>
  </si>
  <si>
    <t>248</t>
  </si>
  <si>
    <t>за счет безвозмездных перечислений иным финансовым организациям (за исключением финансовых организаций государственного сектора) на продукцию</t>
  </si>
  <si>
    <t>2609</t>
  </si>
  <si>
    <t>2611</t>
  </si>
  <si>
    <t>2612</t>
  </si>
  <si>
    <t>249</t>
  </si>
  <si>
    <t>24A</t>
  </si>
  <si>
    <t>24B</t>
  </si>
  <si>
    <t>за счет безвозмездных перечислений нефинансовым организациям государственного сектора на продукцию</t>
  </si>
  <si>
    <t>за счет безвозмездных перечислений иным нефинансовым организациям (за исключением нефинансовых организаций государственного сектора) на продукцию</t>
  </si>
  <si>
    <t>за счет безвозмездных перечислений некоммерческим организациям и физическим лицам - производителям товаров, работ и услуг на продукцию</t>
  </si>
  <si>
    <t>2700</t>
  </si>
  <si>
    <t>2702</t>
  </si>
  <si>
    <t>2703</t>
  </si>
  <si>
    <t>2800</t>
  </si>
  <si>
    <t>2802</t>
  </si>
  <si>
    <t>за счет пособий по социальной помощи населению в денежной форме</t>
  </si>
  <si>
    <t>2803</t>
  </si>
  <si>
    <t>за счет пособий по социальной помощи населению в натуральной форме</t>
  </si>
  <si>
    <t>2804</t>
  </si>
  <si>
    <t>за счет пенсий, пособий, выплачиваемых работодателями, нанимателями бывшим работникам</t>
  </si>
  <si>
    <t>264</t>
  </si>
  <si>
    <t>за счет пособий по социальной помощи, выплачиваемых работодателями, нанимателями бывшим работникам в натуральной форме</t>
  </si>
  <si>
    <t>2805</t>
  </si>
  <si>
    <t>265</t>
  </si>
  <si>
    <t>за счет социальных пособий и компенсаций персоналу в денежной форме</t>
  </si>
  <si>
    <t>2806</t>
  </si>
  <si>
    <t>266</t>
  </si>
  <si>
    <t>за счет социальных компенсаций персоналу в натуральной форме</t>
  </si>
  <si>
    <t>2807</t>
  </si>
  <si>
    <t>267</t>
  </si>
  <si>
    <t>2900</t>
  </si>
  <si>
    <t>2901</t>
  </si>
  <si>
    <t>3000</t>
  </si>
  <si>
    <t>за счет безвозмездных перечислений капитального характера организациям</t>
  </si>
  <si>
    <t>280</t>
  </si>
  <si>
    <t>3001</t>
  </si>
  <si>
    <t>3002</t>
  </si>
  <si>
    <t>3003</t>
  </si>
  <si>
    <t>3004</t>
  </si>
  <si>
    <t>3005</t>
  </si>
  <si>
    <t>3006</t>
  </si>
  <si>
    <t>281</t>
  </si>
  <si>
    <t>282</t>
  </si>
  <si>
    <t>283</t>
  </si>
  <si>
    <t>284</t>
  </si>
  <si>
    <t>285</t>
  </si>
  <si>
    <t>286</t>
  </si>
  <si>
    <t>за счет безвозмездных перечислений капитального характера государственным (муниципальным) бюджетным и автономным учреждениям</t>
  </si>
  <si>
    <t>за счет безвозмездных перечислений капитального характера финансовым организациям государственного сектора</t>
  </si>
  <si>
    <t>за счет безвозмездных перечислений капитального характера иным финансовым организациям (за исключением финансовых организаций государственного сектора)</t>
  </si>
  <si>
    <t>за счет безвозмездных перечислений капитального характера нефинансовым организациям государственного сектора</t>
  </si>
  <si>
    <t>за счет безвозмездных перечислений капитального характера иным нефинансовым организациям (за исключением нефинансовых организаций государственного сектора)</t>
  </si>
  <si>
    <t>за счет безвозмездных перечислений капитального характера некоммерческим организациям и физическим лицам - производителям товаров, работ и услуг</t>
  </si>
  <si>
    <t>290</t>
  </si>
  <si>
    <t>3100</t>
  </si>
  <si>
    <t>3101</t>
  </si>
  <si>
    <t>за счет уплаты штрафных санкций по долговым обязательствам</t>
  </si>
  <si>
    <t>за счет уплаты иных выплат текущего характера  физическим лицам</t>
  </si>
  <si>
    <t>3102</t>
  </si>
  <si>
    <t>3103</t>
  </si>
  <si>
    <t>3104</t>
  </si>
  <si>
    <t>3105</t>
  </si>
  <si>
    <t>3106</t>
  </si>
  <si>
    <t>3107</t>
  </si>
  <si>
    <t>3108</t>
  </si>
  <si>
    <t>3109</t>
  </si>
  <si>
    <t>297</t>
  </si>
  <si>
    <t>298</t>
  </si>
  <si>
    <t>299</t>
  </si>
  <si>
    <t>за счет уплаты иных выплат текущего характера  организациям</t>
  </si>
  <si>
    <t>за счет уплаты иных выплат капитального характера  физическим лицам</t>
  </si>
  <si>
    <t>за счет уплаты иных выплат капитального характера  организациям</t>
  </si>
  <si>
    <t>3200</t>
  </si>
  <si>
    <t>3300</t>
  </si>
  <si>
    <t>3310</t>
  </si>
  <si>
    <t>3340</t>
  </si>
  <si>
    <t>3330</t>
  </si>
  <si>
    <t>3346</t>
  </si>
  <si>
    <t>3347</t>
  </si>
  <si>
    <t>341</t>
  </si>
  <si>
    <t>342</t>
  </si>
  <si>
    <t>343</t>
  </si>
  <si>
    <t>344</t>
  </si>
  <si>
    <t>345</t>
  </si>
  <si>
    <t>346</t>
  </si>
  <si>
    <t>347</t>
  </si>
  <si>
    <t>349</t>
  </si>
  <si>
    <t>3390</t>
  </si>
  <si>
    <t>228</t>
  </si>
  <si>
    <t>прочих оборотных запасов (материалов)</t>
  </si>
  <si>
    <t>материальных запасов для целей капитальных вложений</t>
  </si>
  <si>
    <t>материальных запасов однократного применения</t>
  </si>
  <si>
    <t>на приобретение услуг, работ для целей капитальных вложений</t>
  </si>
  <si>
    <t>на приобретение финансовых активов:</t>
  </si>
  <si>
    <t>3400</t>
  </si>
  <si>
    <t>3410</t>
  </si>
  <si>
    <t>3420</t>
  </si>
  <si>
    <t>по предоставленным заимствованиям</t>
  </si>
  <si>
    <t>3430</t>
  </si>
  <si>
    <t>бюджетам бюджетной системы Российской Федерации</t>
  </si>
  <si>
    <t>государственным (муниципальным) автономным учреждениям</t>
  </si>
  <si>
    <t>финансовым и нефинансовым организациям государственного сектора</t>
  </si>
  <si>
    <t>3431</t>
  </si>
  <si>
    <t>3432</t>
  </si>
  <si>
    <t>3433</t>
  </si>
  <si>
    <t>541</t>
  </si>
  <si>
    <t>542</t>
  </si>
  <si>
    <t>543</t>
  </si>
  <si>
    <t>ф. 0503723 с. 7</t>
  </si>
  <si>
    <t>3434</t>
  </si>
  <si>
    <t>544</t>
  </si>
  <si>
    <t>иным нефинансовым организациям</t>
  </si>
  <si>
    <t>иным финансовым организациям</t>
  </si>
  <si>
    <t>некоммерческим организациям и физическим лицам - производителям товаров, работ, услуг</t>
  </si>
  <si>
    <t>физическим лицам</t>
  </si>
  <si>
    <t>Выбытия по финансовым операциям — всего</t>
  </si>
  <si>
    <t>3435</t>
  </si>
  <si>
    <t>3436</t>
  </si>
  <si>
    <t>3437</t>
  </si>
  <si>
    <t>545</t>
  </si>
  <si>
    <t>546</t>
  </si>
  <si>
    <t>547</t>
  </si>
  <si>
    <t>3600</t>
  </si>
  <si>
    <t>3800</t>
  </si>
  <si>
    <t>по внутренним привлеченным заимствованиям в рублях</t>
  </si>
  <si>
    <t>3810</t>
  </si>
  <si>
    <t>3900</t>
  </si>
  <si>
    <t>4000</t>
  </si>
  <si>
    <t>4100</t>
  </si>
  <si>
    <t>4200</t>
  </si>
  <si>
    <t>4210</t>
  </si>
  <si>
    <t>4220</t>
  </si>
  <si>
    <t>4300</t>
  </si>
  <si>
    <t>4310</t>
  </si>
  <si>
    <t>4320</t>
  </si>
  <si>
    <t>4400</t>
  </si>
  <si>
    <t>4410</t>
  </si>
  <si>
    <t>4420</t>
  </si>
  <si>
    <t>4500</t>
  </si>
  <si>
    <t>4510</t>
  </si>
  <si>
    <t>4520</t>
  </si>
  <si>
    <t>4600</t>
  </si>
  <si>
    <t>4610</t>
  </si>
  <si>
    <t>ф. 0503723 с. 8</t>
  </si>
  <si>
    <t>4620</t>
  </si>
  <si>
    <t>5000</t>
  </si>
  <si>
    <t>5010</t>
  </si>
  <si>
    <t>5020</t>
  </si>
  <si>
    <t>5030</t>
  </si>
  <si>
    <t>9000</t>
  </si>
  <si>
    <t>Расходы, всего                                                                                                            в том числе:</t>
  </si>
  <si>
    <t>1449</t>
  </si>
  <si>
    <t>3110</t>
  </si>
  <si>
    <t>340</t>
  </si>
  <si>
    <t>за счет приобретения товаров и материальных запасов</t>
  </si>
  <si>
    <t>3111</t>
  </si>
  <si>
    <t>3112</t>
  </si>
  <si>
    <t>3113</t>
  </si>
  <si>
    <t>3114</t>
  </si>
  <si>
    <t>3115</t>
  </si>
  <si>
    <t>3116</t>
  </si>
  <si>
    <t>3117</t>
  </si>
  <si>
    <t>прочих запасов</t>
  </si>
  <si>
    <t>3320</t>
  </si>
  <si>
    <t>0507</t>
  </si>
  <si>
    <t>139</t>
  </si>
  <si>
    <t>от возмещений Фондом социального страхования Российской Федерации расходов</t>
  </si>
  <si>
    <t>0706</t>
  </si>
  <si>
    <t>156</t>
  </si>
  <si>
    <t>по поступлениям текущего характера от наднациональных организаций и правительств иностранных государств</t>
  </si>
  <si>
    <t>0410</t>
  </si>
  <si>
    <t>0411</t>
  </si>
  <si>
    <t>от концессионной платы</t>
  </si>
  <si>
    <t>от простого товарищества</t>
  </si>
  <si>
    <t>1450</t>
  </si>
  <si>
    <t>460</t>
  </si>
  <si>
    <t>от биологических активов</t>
  </si>
  <si>
    <t>2705</t>
  </si>
  <si>
    <t>2706</t>
  </si>
  <si>
    <t>255</t>
  </si>
  <si>
    <t>256</t>
  </si>
  <si>
    <t>за счет перечислений текущего характера наднациональным организациям и правительствам иностранных государств</t>
  </si>
  <si>
    <t>за счет перечислений текущего характера международным организациям</t>
  </si>
  <si>
    <t>за счет перечислений капитального характера международным организациям</t>
  </si>
  <si>
    <t>за счет перечислений капитального характера наднациональным организациям и правительствам иностранных государств</t>
  </si>
  <si>
    <t>3350</t>
  </si>
  <si>
    <t>360</t>
  </si>
  <si>
    <t>биологических активов</t>
  </si>
  <si>
    <t>510</t>
  </si>
  <si>
    <t>610</t>
  </si>
  <si>
    <t>4900</t>
  </si>
  <si>
    <t>4910</t>
  </si>
  <si>
    <t>4920</t>
  </si>
  <si>
    <t>4930</t>
  </si>
  <si>
    <t>4940</t>
  </si>
  <si>
    <t>Документ подписан ЭП:</t>
  </si>
  <si>
    <t>Чеботарева Л. В.</t>
  </si>
  <si>
    <t>6117001342</t>
  </si>
  <si>
    <t>ГОД</t>
  </si>
  <si>
    <t>5</t>
  </si>
  <si>
    <t>01.01.2026</t>
  </si>
  <si>
    <t>3</t>
  </si>
  <si>
    <t>500</t>
  </si>
  <si>
    <t>Муниципальное бюджетное дошкольное образовательное учреждение детский сад  комбинированного вида №1 «Колокольчик»</t>
  </si>
  <si>
    <t>Елисеева С. И.</t>
  </si>
  <si>
    <t>01 января 2026 г.</t>
  </si>
  <si>
    <t>100</t>
  </si>
  <si>
    <t>120</t>
  </si>
  <si>
    <t>130</t>
  </si>
  <si>
    <t>140</t>
  </si>
  <si>
    <t>141</t>
  </si>
  <si>
    <t>142</t>
  </si>
  <si>
    <t>143</t>
  </si>
  <si>
    <t>144</t>
  </si>
  <si>
    <t>145</t>
  </si>
  <si>
    <t>150</t>
  </si>
  <si>
    <t>152</t>
  </si>
  <si>
    <t>171</t>
  </si>
  <si>
    <t>400</t>
  </si>
  <si>
    <t>410</t>
  </si>
  <si>
    <t>420</t>
  </si>
  <si>
    <t>430</t>
  </si>
  <si>
    <t>600</t>
  </si>
  <si>
    <t>620</t>
  </si>
  <si>
    <t>630</t>
  </si>
  <si>
    <t>200</t>
  </si>
  <si>
    <t>210</t>
  </si>
  <si>
    <t>211</t>
  </si>
  <si>
    <t>212</t>
  </si>
  <si>
    <t>213</t>
  </si>
  <si>
    <t>220</t>
  </si>
  <si>
    <t>221</t>
  </si>
  <si>
    <t>242</t>
  </si>
  <si>
    <t>222</t>
  </si>
  <si>
    <t>223</t>
  </si>
  <si>
    <t>224</t>
  </si>
  <si>
    <t>225</t>
  </si>
  <si>
    <t>226</t>
  </si>
  <si>
    <t>230</t>
  </si>
  <si>
    <t>240</t>
  </si>
  <si>
    <t>241</t>
  </si>
  <si>
    <t>273</t>
  </si>
  <si>
    <t>270</t>
  </si>
  <si>
    <t>250</t>
  </si>
  <si>
    <t>252</t>
  </si>
  <si>
    <t>253</t>
  </si>
  <si>
    <t>260</t>
  </si>
  <si>
    <t>262</t>
  </si>
  <si>
    <t>263</t>
  </si>
  <si>
    <t>310</t>
  </si>
  <si>
    <t>320</t>
  </si>
  <si>
    <t>330</t>
  </si>
  <si>
    <t>520</t>
  </si>
  <si>
    <t>530</t>
  </si>
  <si>
    <t>540</t>
  </si>
  <si>
    <t>800</t>
  </si>
  <si>
    <t>810</t>
  </si>
  <si>
    <t>12К</t>
  </si>
  <si>
    <t>12Т</t>
  </si>
  <si>
    <t>Федеральное казначейство</t>
  </si>
  <si>
    <t>565FCEE6E37596F6CB26D89D542C4232</t>
  </si>
  <si>
    <t>МБДОУ «Колокольчик»</t>
  </si>
  <si>
    <t>Елисеева Светлана Ильинична</t>
  </si>
  <si>
    <t>01A9C2DC265B4A51866843CA047BCF9EEFA813D4</t>
  </si>
  <si>
    <t>0701</t>
  </si>
  <si>
    <t>111</t>
  </si>
  <si>
    <t>Заработная плата</t>
  </si>
  <si>
    <t>Начисления на выплаты по оплате труда</t>
  </si>
  <si>
    <t>119</t>
  </si>
  <si>
    <t>Услуги связи</t>
  </si>
  <si>
    <t>Коммунальные услуги</t>
  </si>
  <si>
    <t>Работы, услуги по содержанию имущества</t>
  </si>
  <si>
    <t>Прочие работы, услуги</t>
  </si>
  <si>
    <t>Налоги, пошлины и сборы</t>
  </si>
  <si>
    <t>851</t>
  </si>
  <si>
    <t>852</t>
  </si>
  <si>
    <t>Штрафы за нарушение законодательства о налогах и сборах, законодательства о страховых взносах</t>
  </si>
  <si>
    <t>853</t>
  </si>
  <si>
    <t>Увеличение стоимости продуктов питания</t>
  </si>
  <si>
    <t>Штрафы за нарушение законодательства о закупках и нарушение условий контрактов (договоров)</t>
  </si>
  <si>
    <t>Увеличение стоимости прочих материальных запасов</t>
  </si>
  <si>
    <t>Социальные пособия и компенсации персоналу в денежной форме</t>
  </si>
  <si>
    <t>Страхование</t>
  </si>
  <si>
    <t>Увеличение стоимости горюче-смазочных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</si>
</sst>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0;\ \-\ #,##0.00;\ \-"/>
  </numFmts>
  <fonts count="35" x14ac:knownFonts="1"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Calibri"/>
      <family val="2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b/>
      <i/>
      <sz val="8"/>
      <color indexed="8"/>
      <name val="Calibri"/>
      <family val="2"/>
      <charset val="204"/>
    </font>
    <font>
      <i/>
      <sz val="12"/>
      <color indexed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70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21" borderId="7" applyNumberFormat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3" fillId="0" borderId="0"/>
    <xf numFmtId="0" fontId="33" fillId="0" borderId="0"/>
    <xf numFmtId="0" fontId="8" fillId="0" borderId="0"/>
    <xf numFmtId="0" fontId="34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8" fillId="23" borderId="8" applyNumberFormat="0" applyFont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240">
    <xf numFmtId="0" fontId="0" fillId="0" borderId="0" xfId="0"/>
    <xf numFmtId="0" fontId="3" fillId="24" borderId="0" xfId="0" applyFont="1" applyFill="1"/>
    <xf numFmtId="0" fontId="25" fillId="0" borderId="0" xfId="0" applyFont="1"/>
    <xf numFmtId="49" fontId="1" fillId="24" borderId="10" xfId="0" applyNumberFormat="1" applyFont="1" applyFill="1" applyBorder="1" applyAlignment="1">
      <alignment horizontal="center" wrapText="1"/>
    </xf>
    <xf numFmtId="49" fontId="1" fillId="24" borderId="0" xfId="0" applyNumberFormat="1" applyFont="1" applyFill="1" applyAlignment="1">
      <alignment horizontal="center"/>
    </xf>
    <xf numFmtId="49" fontId="1" fillId="24" borderId="11" xfId="0" applyNumberFormat="1" applyFont="1" applyFill="1" applyBorder="1" applyAlignment="1">
      <alignment horizontal="center"/>
    </xf>
    <xf numFmtId="0" fontId="3" fillId="0" borderId="0" xfId="0" applyFont="1"/>
    <xf numFmtId="49" fontId="1" fillId="25" borderId="12" xfId="0" applyNumberFormat="1" applyFont="1" applyFill="1" applyBorder="1" applyAlignment="1">
      <alignment horizontal="center"/>
    </xf>
    <xf numFmtId="49" fontId="1" fillId="25" borderId="13" xfId="0" applyNumberFormat="1" applyFont="1" applyFill="1" applyBorder="1" applyAlignment="1">
      <alignment horizontal="center"/>
    </xf>
    <xf numFmtId="49" fontId="1" fillId="25" borderId="14" xfId="0" applyNumberFormat="1" applyFont="1" applyFill="1" applyBorder="1" applyAlignment="1">
      <alignment horizontal="center"/>
    </xf>
    <xf numFmtId="49" fontId="1" fillId="25" borderId="15" xfId="0" applyNumberFormat="1" applyFont="1" applyFill="1" applyBorder="1" applyAlignment="1">
      <alignment horizontal="center"/>
    </xf>
    <xf numFmtId="49" fontId="1" fillId="25" borderId="16" xfId="0" applyNumberFormat="1" applyFont="1" applyFill="1" applyBorder="1" applyAlignment="1">
      <alignment horizontal="center"/>
    </xf>
    <xf numFmtId="49" fontId="1" fillId="25" borderId="17" xfId="0" applyNumberFormat="1" applyFont="1" applyFill="1" applyBorder="1" applyAlignment="1">
      <alignment horizontal="center"/>
    </xf>
    <xf numFmtId="49" fontId="1" fillId="25" borderId="18" xfId="0" applyNumberFormat="1" applyFont="1" applyFill="1" applyBorder="1" applyAlignment="1">
      <alignment horizontal="center"/>
    </xf>
    <xf numFmtId="49" fontId="1" fillId="25" borderId="11" xfId="0" applyNumberFormat="1" applyFont="1" applyFill="1" applyBorder="1" applyAlignment="1">
      <alignment horizontal="center"/>
    </xf>
    <xf numFmtId="49" fontId="1" fillId="24" borderId="19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right" wrapText="1"/>
    </xf>
    <xf numFmtId="49" fontId="1" fillId="24" borderId="0" xfId="0" applyNumberFormat="1" applyFont="1" applyFill="1" applyAlignment="1">
      <alignment horizontal="right"/>
    </xf>
    <xf numFmtId="49" fontId="1" fillId="24" borderId="0" xfId="0" applyNumberFormat="1" applyFont="1" applyFill="1"/>
    <xf numFmtId="49" fontId="1" fillId="24" borderId="20" xfId="0" applyNumberFormat="1" applyFont="1" applyFill="1" applyBorder="1" applyAlignment="1">
      <alignment horizontal="center"/>
    </xf>
    <xf numFmtId="49" fontId="1" fillId="25" borderId="21" xfId="0" applyNumberFormat="1" applyFont="1" applyFill="1" applyBorder="1" applyAlignment="1">
      <alignment horizontal="center"/>
    </xf>
    <xf numFmtId="49" fontId="1" fillId="25" borderId="22" xfId="0" applyNumberFormat="1" applyFont="1" applyFill="1" applyBorder="1" applyAlignment="1">
      <alignment horizontal="center"/>
    </xf>
    <xf numFmtId="49" fontId="1" fillId="25" borderId="2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right"/>
    </xf>
    <xf numFmtId="49" fontId="1" fillId="25" borderId="24" xfId="0" applyNumberFormat="1" applyFont="1" applyFill="1" applyBorder="1" applyAlignment="1">
      <alignment horizontal="center"/>
    </xf>
    <xf numFmtId="49" fontId="1" fillId="25" borderId="19" xfId="0" applyNumberFormat="1" applyFont="1" applyFill="1" applyBorder="1"/>
    <xf numFmtId="49" fontId="1" fillId="25" borderId="25" xfId="0" applyNumberFormat="1" applyFont="1" applyFill="1" applyBorder="1" applyAlignment="1">
      <alignment horizontal="center"/>
    </xf>
    <xf numFmtId="49" fontId="1" fillId="25" borderId="26" xfId="0" applyNumberFormat="1" applyFont="1" applyFill="1" applyBorder="1" applyAlignment="1">
      <alignment horizontal="center"/>
    </xf>
    <xf numFmtId="49" fontId="1" fillId="25" borderId="27" xfId="0" applyNumberFormat="1" applyFont="1" applyFill="1" applyBorder="1" applyAlignment="1">
      <alignment horizontal="center"/>
    </xf>
    <xf numFmtId="49" fontId="1" fillId="25" borderId="28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right"/>
    </xf>
    <xf numFmtId="49" fontId="1" fillId="24" borderId="30" xfId="0" applyNumberFormat="1" applyFont="1" applyFill="1" applyBorder="1" applyAlignment="1">
      <alignment horizontal="center"/>
    </xf>
    <xf numFmtId="49" fontId="1" fillId="25" borderId="31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right"/>
    </xf>
    <xf numFmtId="49" fontId="1" fillId="25" borderId="33" xfId="0" applyNumberFormat="1" applyFont="1" applyFill="1" applyBorder="1" applyAlignment="1">
      <alignment horizontal="center"/>
    </xf>
    <xf numFmtId="49" fontId="1" fillId="25" borderId="34" xfId="0" applyNumberFormat="1" applyFont="1" applyFill="1" applyBorder="1" applyAlignment="1">
      <alignment horizontal="center"/>
    </xf>
    <xf numFmtId="49" fontId="1" fillId="25" borderId="35" xfId="0" applyNumberFormat="1" applyFont="1" applyFill="1" applyBorder="1" applyAlignment="1">
      <alignment horizontal="center"/>
    </xf>
    <xf numFmtId="49" fontId="1" fillId="25" borderId="36" xfId="0" applyNumberFormat="1" applyFont="1" applyFill="1" applyBorder="1" applyAlignment="1">
      <alignment horizontal="center"/>
    </xf>
    <xf numFmtId="49" fontId="1" fillId="25" borderId="29" xfId="0" applyNumberFormat="1" applyFont="1" applyFill="1" applyBorder="1" applyAlignment="1">
      <alignment horizontal="center"/>
    </xf>
    <xf numFmtId="49" fontId="1" fillId="25" borderId="37" xfId="0" applyNumberFormat="1" applyFont="1" applyFill="1" applyBorder="1" applyAlignment="1">
      <alignment horizontal="center"/>
    </xf>
    <xf numFmtId="49" fontId="1" fillId="25" borderId="38" xfId="0" applyNumberFormat="1" applyFont="1" applyFill="1" applyBorder="1" applyAlignment="1">
      <alignment horizontal="center"/>
    </xf>
    <xf numFmtId="49" fontId="1" fillId="25" borderId="39" xfId="0" applyNumberFormat="1" applyFont="1" applyFill="1" applyBorder="1" applyAlignment="1">
      <alignment horizontal="center"/>
    </xf>
    <xf numFmtId="49" fontId="1" fillId="25" borderId="40" xfId="0" applyNumberFormat="1" applyFont="1" applyFill="1" applyBorder="1" applyAlignment="1">
      <alignment horizontal="center"/>
    </xf>
    <xf numFmtId="49" fontId="1" fillId="25" borderId="41" xfId="0" applyNumberFormat="1" applyFont="1" applyFill="1" applyBorder="1" applyAlignment="1">
      <alignment horizontal="center"/>
    </xf>
    <xf numFmtId="49" fontId="1" fillId="25" borderId="42" xfId="0" applyNumberFormat="1" applyFont="1" applyFill="1" applyBorder="1" applyAlignment="1">
      <alignment horizontal="center"/>
    </xf>
    <xf numFmtId="49" fontId="1" fillId="25" borderId="43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 wrapText="1"/>
    </xf>
    <xf numFmtId="49" fontId="3" fillId="24" borderId="0" xfId="0" applyNumberFormat="1" applyFont="1" applyFill="1"/>
    <xf numFmtId="49" fontId="25" fillId="0" borderId="0" xfId="0" applyNumberFormat="1" applyFont="1"/>
    <xf numFmtId="49" fontId="0" fillId="0" borderId="0" xfId="0" applyNumberFormat="1"/>
    <xf numFmtId="49" fontId="1" fillId="25" borderId="17" xfId="0" applyNumberFormat="1" applyFont="1" applyFill="1" applyBorder="1"/>
    <xf numFmtId="49" fontId="1" fillId="25" borderId="27" xfId="0" applyNumberFormat="1" applyFont="1" applyFill="1" applyBorder="1"/>
    <xf numFmtId="49" fontId="7" fillId="24" borderId="35" xfId="0" applyNumberFormat="1" applyFont="1" applyFill="1" applyBorder="1" applyAlignment="1">
      <alignment horizontal="left" wrapText="1"/>
    </xf>
    <xf numFmtId="49" fontId="7" fillId="24" borderId="0" xfId="0" applyNumberFormat="1" applyFont="1" applyFill="1" applyAlignment="1">
      <alignment horizontal="left" wrapText="1"/>
    </xf>
    <xf numFmtId="49" fontId="1" fillId="24" borderId="35" xfId="0" applyNumberFormat="1" applyFont="1" applyFill="1" applyBorder="1" applyAlignment="1">
      <alignment horizontal="right" wrapText="1"/>
    </xf>
    <xf numFmtId="49" fontId="1" fillId="25" borderId="37" xfId="0" applyNumberFormat="1" applyFont="1" applyFill="1" applyBorder="1"/>
    <xf numFmtId="49" fontId="3" fillId="0" borderId="0" xfId="0" applyNumberFormat="1" applyFont="1"/>
    <xf numFmtId="165" fontId="1" fillId="26" borderId="41" xfId="0" applyNumberFormat="1" applyFont="1" applyFill="1" applyBorder="1" applyAlignment="1">
      <alignment horizontal="right"/>
    </xf>
    <xf numFmtId="165" fontId="1" fillId="26" borderId="26" xfId="0" applyNumberFormat="1" applyFont="1" applyFill="1" applyBorder="1" applyAlignment="1">
      <alignment horizontal="right"/>
    </xf>
    <xf numFmtId="165" fontId="1" fillId="27" borderId="41" xfId="0" applyNumberFormat="1" applyFont="1" applyFill="1" applyBorder="1" applyAlignment="1">
      <alignment horizontal="right"/>
    </xf>
    <xf numFmtId="165" fontId="1" fillId="26" borderId="29" xfId="0" applyNumberFormat="1" applyFont="1" applyFill="1" applyBorder="1" applyAlignment="1">
      <alignment horizontal="right"/>
    </xf>
    <xf numFmtId="165" fontId="1" fillId="28" borderId="44" xfId="0" applyNumberFormat="1" applyFont="1" applyFill="1" applyBorder="1" applyAlignment="1">
      <alignment horizontal="right"/>
    </xf>
    <xf numFmtId="165" fontId="1" fillId="27" borderId="26" xfId="0" applyNumberFormat="1" applyFont="1" applyFill="1" applyBorder="1" applyAlignment="1">
      <alignment horizontal="right"/>
    </xf>
    <xf numFmtId="165" fontId="1" fillId="28" borderId="45" xfId="0" applyNumberFormat="1" applyFont="1" applyFill="1" applyBorder="1" applyAlignment="1">
      <alignment horizontal="right"/>
    </xf>
    <xf numFmtId="165" fontId="1" fillId="27" borderId="46" xfId="0" applyNumberFormat="1" applyFont="1" applyFill="1" applyBorder="1" applyAlignment="1">
      <alignment horizontal="right"/>
    </xf>
    <xf numFmtId="165" fontId="1" fillId="26" borderId="46" xfId="0" applyNumberFormat="1" applyFont="1" applyFill="1" applyBorder="1" applyAlignment="1">
      <alignment horizontal="right"/>
    </xf>
    <xf numFmtId="165" fontId="1" fillId="26" borderId="47" xfId="0" applyNumberFormat="1" applyFont="1" applyFill="1" applyBorder="1" applyAlignment="1">
      <alignment horizontal="right"/>
    </xf>
    <xf numFmtId="165" fontId="1" fillId="27" borderId="45" xfId="0" applyNumberFormat="1" applyFont="1" applyFill="1" applyBorder="1" applyAlignment="1">
      <alignment horizontal="right"/>
    </xf>
    <xf numFmtId="165" fontId="1" fillId="26" borderId="48" xfId="0" applyNumberFormat="1" applyFont="1" applyFill="1" applyBorder="1" applyAlignment="1">
      <alignment horizontal="right"/>
    </xf>
    <xf numFmtId="165" fontId="1" fillId="27" borderId="47" xfId="0" applyNumberFormat="1" applyFont="1" applyFill="1" applyBorder="1" applyAlignment="1">
      <alignment horizontal="right"/>
    </xf>
    <xf numFmtId="165" fontId="1" fillId="28" borderId="21" xfId="0" applyNumberFormat="1" applyFont="1" applyFill="1" applyBorder="1" applyAlignment="1">
      <alignment horizontal="right"/>
    </xf>
    <xf numFmtId="165" fontId="1" fillId="28" borderId="49" xfId="0" applyNumberFormat="1" applyFont="1" applyFill="1" applyBorder="1" applyAlignment="1">
      <alignment horizontal="right"/>
    </xf>
    <xf numFmtId="165" fontId="3" fillId="24" borderId="50" xfId="0" applyNumberFormat="1" applyFont="1" applyFill="1" applyBorder="1" applyAlignment="1">
      <alignment horizontal="right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30" xfId="0" applyNumberFormat="1" applyFont="1" applyFill="1" applyBorder="1" applyAlignment="1">
      <alignment horizontal="center" vertical="center"/>
    </xf>
    <xf numFmtId="49" fontId="5" fillId="24" borderId="51" xfId="0" applyNumberFormat="1" applyFont="1" applyFill="1" applyBorder="1" applyAlignment="1">
      <alignment horizontal="center" vertical="center"/>
    </xf>
    <xf numFmtId="49" fontId="5" fillId="24" borderId="41" xfId="0" applyNumberFormat="1" applyFont="1" applyFill="1" applyBorder="1" applyAlignment="1">
      <alignment horizontal="center" vertical="center" wrapText="1"/>
    </xf>
    <xf numFmtId="49" fontId="5" fillId="24" borderId="52" xfId="0" applyNumberFormat="1" applyFont="1" applyFill="1" applyBorder="1" applyAlignment="1">
      <alignment horizontal="center" vertical="center" wrapText="1"/>
    </xf>
    <xf numFmtId="49" fontId="5" fillId="24" borderId="40" xfId="0" applyNumberFormat="1" applyFont="1" applyFill="1" applyBorder="1" applyAlignment="1">
      <alignment horizontal="center" vertical="center" wrapText="1"/>
    </xf>
    <xf numFmtId="49" fontId="5" fillId="24" borderId="19" xfId="0" applyNumberFormat="1" applyFont="1" applyFill="1" applyBorder="1" applyAlignment="1">
      <alignment horizontal="center" vertical="center"/>
    </xf>
    <xf numFmtId="49" fontId="5" fillId="24" borderId="36" xfId="0" applyNumberFormat="1" applyFont="1" applyFill="1" applyBorder="1" applyAlignment="1">
      <alignment horizontal="center" vertical="center"/>
    </xf>
    <xf numFmtId="49" fontId="1" fillId="24" borderId="53" xfId="0" applyNumberFormat="1" applyFont="1" applyFill="1" applyBorder="1" applyAlignment="1" applyProtection="1">
      <alignment horizontal="center"/>
      <protection locked="0"/>
    </xf>
    <xf numFmtId="165" fontId="1" fillId="24" borderId="26" xfId="0" applyNumberFormat="1" applyFont="1" applyFill="1" applyBorder="1" applyAlignment="1" applyProtection="1">
      <alignment horizontal="right"/>
      <protection locked="0"/>
    </xf>
    <xf numFmtId="165" fontId="1" fillId="24" borderId="41" xfId="0" applyNumberFormat="1" applyFont="1" applyFill="1" applyBorder="1" applyAlignment="1" applyProtection="1">
      <alignment horizontal="right"/>
      <protection locked="0"/>
    </xf>
    <xf numFmtId="165" fontId="1" fillId="24" borderId="29" xfId="0" applyNumberFormat="1" applyFont="1" applyFill="1" applyBorder="1" applyAlignment="1" applyProtection="1">
      <alignment horizontal="right"/>
      <protection locked="0"/>
    </xf>
    <xf numFmtId="165" fontId="1" fillId="24" borderId="37" xfId="0" applyNumberFormat="1" applyFont="1" applyFill="1" applyBorder="1" applyAlignment="1" applyProtection="1">
      <alignment horizontal="right"/>
      <protection locked="0"/>
    </xf>
    <xf numFmtId="165" fontId="1" fillId="24" borderId="54" xfId="0" applyNumberFormat="1" applyFont="1" applyFill="1" applyBorder="1" applyAlignment="1" applyProtection="1">
      <alignment horizontal="right"/>
      <protection locked="0"/>
    </xf>
    <xf numFmtId="165" fontId="1" fillId="24" borderId="55" xfId="0" applyNumberFormat="1" applyFont="1" applyFill="1" applyBorder="1" applyAlignment="1" applyProtection="1">
      <alignment horizontal="right"/>
      <protection locked="0"/>
    </xf>
    <xf numFmtId="165" fontId="1" fillId="24" borderId="30" xfId="0" applyNumberFormat="1" applyFont="1" applyFill="1" applyBorder="1" applyAlignment="1" applyProtection="1">
      <alignment horizontal="right"/>
      <protection locked="0"/>
    </xf>
    <xf numFmtId="165" fontId="1" fillId="24" borderId="56" xfId="0" applyNumberFormat="1" applyFont="1" applyFill="1" applyBorder="1" applyAlignment="1" applyProtection="1">
      <alignment horizontal="right"/>
      <protection locked="0"/>
    </xf>
    <xf numFmtId="165" fontId="1" fillId="24" borderId="46" xfId="0" applyNumberFormat="1" applyFont="1" applyFill="1" applyBorder="1" applyAlignment="1" applyProtection="1">
      <alignment horizontal="right"/>
      <protection locked="0"/>
    </xf>
    <xf numFmtId="165" fontId="1" fillId="24" borderId="51" xfId="0" applyNumberFormat="1" applyFont="1" applyFill="1" applyBorder="1" applyAlignment="1" applyProtection="1">
      <alignment horizontal="right"/>
      <protection locked="0"/>
    </xf>
    <xf numFmtId="49" fontId="1" fillId="25" borderId="44" xfId="0" applyNumberFormat="1" applyFont="1" applyFill="1" applyBorder="1" applyAlignment="1">
      <alignment horizontal="center"/>
    </xf>
    <xf numFmtId="49" fontId="25" fillId="0" borderId="30" xfId="0" applyNumberFormat="1" applyFont="1" applyBorder="1"/>
    <xf numFmtId="0" fontId="26" fillId="0" borderId="0" xfId="0" applyFont="1"/>
    <xf numFmtId="49" fontId="1" fillId="24" borderId="13" xfId="0" applyNumberFormat="1" applyFont="1" applyFill="1" applyBorder="1" applyAlignment="1" applyProtection="1">
      <alignment horizontal="center"/>
      <protection locked="0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26" fillId="0" borderId="41" xfId="0" applyNumberFormat="1" applyFont="1" applyBorder="1" applyAlignment="1" applyProtection="1">
      <alignment horizontal="center"/>
      <protection locked="0"/>
    </xf>
    <xf numFmtId="165" fontId="1" fillId="24" borderId="47" xfId="0" applyNumberFormat="1" applyFont="1" applyFill="1" applyBorder="1" applyAlignment="1" applyProtection="1">
      <alignment horizontal="right"/>
      <protection locked="0"/>
    </xf>
    <xf numFmtId="165" fontId="1" fillId="0" borderId="41" xfId="0" applyNumberFormat="1" applyFont="1" applyBorder="1" applyAlignment="1" applyProtection="1">
      <alignment horizontal="right"/>
      <protection locked="0"/>
    </xf>
    <xf numFmtId="14" fontId="1" fillId="24" borderId="53" xfId="0" applyNumberFormat="1" applyFont="1" applyFill="1" applyBorder="1" applyAlignment="1" applyProtection="1">
      <alignment horizontal="center"/>
      <protection locked="0"/>
    </xf>
    <xf numFmtId="0" fontId="28" fillId="0" borderId="0" xfId="0" applyFont="1"/>
    <xf numFmtId="49" fontId="1" fillId="0" borderId="0" xfId="53" applyNumberFormat="1" applyFont="1"/>
    <xf numFmtId="49" fontId="1" fillId="25" borderId="32" xfId="0" applyNumberFormat="1" applyFont="1" applyFill="1" applyBorder="1"/>
    <xf numFmtId="49" fontId="1" fillId="25" borderId="57" xfId="0" applyNumberFormat="1" applyFont="1" applyFill="1" applyBorder="1" applyAlignment="1">
      <alignment horizontal="center"/>
    </xf>
    <xf numFmtId="165" fontId="1" fillId="25" borderId="51" xfId="0" applyNumberFormat="1" applyFont="1" applyFill="1" applyBorder="1" applyAlignment="1">
      <alignment horizontal="right"/>
    </xf>
    <xf numFmtId="165" fontId="1" fillId="25" borderId="58" xfId="0" applyNumberFormat="1" applyFont="1" applyFill="1" applyBorder="1" applyAlignment="1">
      <alignment horizontal="right"/>
    </xf>
    <xf numFmtId="165" fontId="1" fillId="0" borderId="47" xfId="0" applyNumberFormat="1" applyFont="1" applyBorder="1" applyAlignment="1" applyProtection="1">
      <alignment horizontal="right"/>
      <protection locked="0"/>
    </xf>
    <xf numFmtId="165" fontId="1" fillId="24" borderId="58" xfId="0" applyNumberFormat="1" applyFont="1" applyFill="1" applyBorder="1" applyAlignment="1" applyProtection="1">
      <alignment horizontal="right"/>
      <protection locked="0"/>
    </xf>
    <xf numFmtId="49" fontId="1" fillId="25" borderId="59" xfId="0" applyNumberFormat="1" applyFont="1" applyFill="1" applyBorder="1"/>
    <xf numFmtId="165" fontId="0" fillId="0" borderId="0" xfId="0" applyNumberFormat="1"/>
    <xf numFmtId="165" fontId="1" fillId="24" borderId="44" xfId="0" applyNumberFormat="1" applyFont="1" applyFill="1" applyBorder="1" applyAlignment="1" applyProtection="1">
      <alignment horizontal="right"/>
      <protection locked="0"/>
    </xf>
    <xf numFmtId="165" fontId="1" fillId="24" borderId="19" xfId="0" applyNumberFormat="1" applyFont="1" applyFill="1" applyBorder="1" applyAlignment="1" applyProtection="1">
      <alignment horizontal="right"/>
      <protection locked="0"/>
    </xf>
    <xf numFmtId="165" fontId="1" fillId="24" borderId="60" xfId="0" applyNumberFormat="1" applyFont="1" applyFill="1" applyBorder="1" applyAlignment="1" applyProtection="1">
      <alignment horizontal="right"/>
      <protection locked="0"/>
    </xf>
    <xf numFmtId="49" fontId="7" fillId="24" borderId="0" xfId="0" applyNumberFormat="1" applyFont="1" applyFill="1" applyAlignment="1">
      <alignment wrapText="1"/>
    </xf>
    <xf numFmtId="49" fontId="1" fillId="25" borderId="30" xfId="0" applyNumberFormat="1" applyFont="1" applyFill="1" applyBorder="1" applyAlignment="1">
      <alignment horizontal="center"/>
    </xf>
    <xf numFmtId="165" fontId="1" fillId="0" borderId="45" xfId="0" applyNumberFormat="1" applyFont="1" applyBorder="1" applyAlignment="1" applyProtection="1">
      <alignment horizontal="right"/>
      <protection locked="0"/>
    </xf>
    <xf numFmtId="49" fontId="1" fillId="25" borderId="61" xfId="0" applyNumberFormat="1" applyFont="1" applyFill="1" applyBorder="1" applyAlignment="1">
      <alignment horizontal="center"/>
    </xf>
    <xf numFmtId="49" fontId="1" fillId="25" borderId="62" xfId="0" applyNumberFormat="1" applyFont="1" applyFill="1" applyBorder="1" applyAlignment="1">
      <alignment horizontal="center"/>
    </xf>
    <xf numFmtId="165" fontId="1" fillId="0" borderId="55" xfId="0" applyNumberFormat="1" applyFont="1" applyBorder="1" applyAlignment="1" applyProtection="1">
      <alignment horizontal="right"/>
      <protection locked="0"/>
    </xf>
    <xf numFmtId="165" fontId="1" fillId="0" borderId="26" xfId="0" applyNumberFormat="1" applyFont="1" applyBorder="1" applyAlignment="1" applyProtection="1">
      <alignment horizontal="right"/>
      <protection locked="0"/>
    </xf>
    <xf numFmtId="165" fontId="1" fillId="0" borderId="46" xfId="0" applyNumberFormat="1" applyFont="1" applyBorder="1" applyAlignment="1" applyProtection="1">
      <alignment horizontal="right"/>
      <protection locked="0"/>
    </xf>
    <xf numFmtId="165" fontId="1" fillId="0" borderId="59" xfId="0" applyNumberFormat="1" applyFont="1" applyBorder="1" applyAlignment="1" applyProtection="1">
      <alignment horizontal="right"/>
      <protection locked="0"/>
    </xf>
    <xf numFmtId="165" fontId="1" fillId="0" borderId="50" xfId="0" applyNumberFormat="1" applyFont="1" applyBorder="1" applyAlignment="1" applyProtection="1">
      <alignment horizontal="right"/>
      <protection locked="0"/>
    </xf>
    <xf numFmtId="165" fontId="1" fillId="25" borderId="32" xfId="0" applyNumberFormat="1" applyFont="1" applyFill="1" applyBorder="1" applyAlignment="1">
      <alignment horizontal="right"/>
    </xf>
    <xf numFmtId="165" fontId="1" fillId="0" borderId="54" xfId="0" applyNumberFormat="1" applyFont="1" applyBorder="1" applyAlignment="1" applyProtection="1">
      <alignment horizontal="right"/>
      <protection locked="0"/>
    </xf>
    <xf numFmtId="165" fontId="1" fillId="0" borderId="37" xfId="0" applyNumberFormat="1" applyFont="1" applyBorder="1" applyAlignment="1" applyProtection="1">
      <alignment horizontal="right"/>
      <protection locked="0"/>
    </xf>
    <xf numFmtId="165" fontId="1" fillId="0" borderId="32" xfId="0" applyNumberFormat="1" applyFont="1" applyBorder="1" applyAlignment="1" applyProtection="1">
      <alignment horizontal="right"/>
      <protection locked="0"/>
    </xf>
    <xf numFmtId="165" fontId="1" fillId="0" borderId="56" xfId="0" applyNumberFormat="1" applyFont="1" applyBorder="1" applyAlignment="1" applyProtection="1">
      <alignment horizontal="right"/>
      <protection locked="0"/>
    </xf>
    <xf numFmtId="165" fontId="1" fillId="26" borderId="54" xfId="0" applyNumberFormat="1" applyFont="1" applyFill="1" applyBorder="1" applyAlignment="1">
      <alignment horizontal="right"/>
    </xf>
    <xf numFmtId="164" fontId="1" fillId="25" borderId="27" xfId="67" applyFont="1" applyFill="1" applyBorder="1" applyAlignment="1">
      <alignment horizontal="center"/>
    </xf>
    <xf numFmtId="0" fontId="26" fillId="0" borderId="0" xfId="0" applyFont="1" applyAlignment="1">
      <alignment wrapText="1"/>
    </xf>
    <xf numFmtId="49" fontId="1" fillId="25" borderId="63" xfId="0" applyNumberFormat="1" applyFont="1" applyFill="1" applyBorder="1" applyAlignment="1">
      <alignment horizontal="center"/>
    </xf>
    <xf numFmtId="49" fontId="1" fillId="25" borderId="19" xfId="0" applyNumberFormat="1" applyFont="1" applyFill="1" applyBorder="1" applyAlignment="1">
      <alignment horizontal="center"/>
    </xf>
    <xf numFmtId="49" fontId="1" fillId="25" borderId="32" xfId="0" applyNumberFormat="1" applyFont="1" applyFill="1" applyBorder="1" applyAlignment="1">
      <alignment horizontal="center"/>
    </xf>
    <xf numFmtId="165" fontId="1" fillId="26" borderId="41" xfId="0" applyNumberFormat="1" applyFont="1" applyFill="1" applyBorder="1" applyAlignment="1" applyProtection="1">
      <alignment horizontal="right"/>
      <protection locked="0"/>
    </xf>
    <xf numFmtId="49" fontId="7" fillId="25" borderId="35" xfId="0" applyNumberFormat="1" applyFont="1" applyFill="1" applyBorder="1" applyAlignment="1">
      <alignment horizontal="left" wrapText="1" indent="2"/>
    </xf>
    <xf numFmtId="49" fontId="7" fillId="25" borderId="40" xfId="0" applyNumberFormat="1" applyFont="1" applyFill="1" applyBorder="1" applyAlignment="1">
      <alignment horizontal="left" wrapText="1" indent="2"/>
    </xf>
    <xf numFmtId="49" fontId="7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2"/>
    </xf>
    <xf numFmtId="49" fontId="1" fillId="25" borderId="54" xfId="0" applyNumberFormat="1" applyFont="1" applyFill="1" applyBorder="1" applyAlignment="1">
      <alignment horizontal="left" wrapText="1" indent="2"/>
    </xf>
    <xf numFmtId="49" fontId="1" fillId="25" borderId="40" xfId="0" applyNumberFormat="1" applyFont="1" applyFill="1" applyBorder="1" applyAlignment="1">
      <alignment horizontal="left" wrapText="1" indent="4"/>
    </xf>
    <xf numFmtId="49" fontId="1" fillId="25" borderId="54" xfId="0" applyNumberFormat="1" applyFont="1" applyFill="1" applyBorder="1" applyAlignment="1">
      <alignment horizontal="left" wrapText="1" indent="4"/>
    </xf>
    <xf numFmtId="49" fontId="6" fillId="25" borderId="40" xfId="0" applyNumberFormat="1" applyFont="1" applyFill="1" applyBorder="1" applyAlignment="1">
      <alignment horizontal="left" wrapText="1"/>
    </xf>
    <xf numFmtId="49" fontId="6" fillId="25" borderId="54" xfId="0" applyNumberFormat="1" applyFont="1" applyFill="1" applyBorder="1" applyAlignment="1">
      <alignment horizontal="left" wrapText="1"/>
    </xf>
    <xf numFmtId="49" fontId="5" fillId="24" borderId="40" xfId="0" applyNumberFormat="1" applyFont="1" applyFill="1" applyBorder="1" applyAlignment="1">
      <alignment horizontal="center" vertical="center"/>
    </xf>
    <xf numFmtId="49" fontId="5" fillId="24" borderId="22" xfId="0" applyNumberFormat="1" applyFont="1" applyFill="1" applyBorder="1" applyAlignment="1">
      <alignment horizontal="center" vertical="center"/>
    </xf>
    <xf numFmtId="49" fontId="2" fillId="24" borderId="0" xfId="0" applyNumberFormat="1" applyFont="1" applyFill="1" applyAlignment="1">
      <alignment horizontal="center"/>
    </xf>
    <xf numFmtId="49" fontId="7" fillId="25" borderId="63" xfId="0" applyNumberFormat="1" applyFont="1" applyFill="1" applyBorder="1" applyAlignment="1">
      <alignment horizontal="left" wrapText="1" indent="2"/>
    </xf>
    <xf numFmtId="49" fontId="7" fillId="25" borderId="32" xfId="0" applyNumberFormat="1" applyFont="1" applyFill="1" applyBorder="1" applyAlignment="1">
      <alignment horizontal="left" wrapText="1" indent="2"/>
    </xf>
    <xf numFmtId="49" fontId="7" fillId="25" borderId="35" xfId="0" applyNumberFormat="1" applyFont="1" applyFill="1" applyBorder="1" applyAlignment="1">
      <alignment horizontal="left" wrapText="1" indent="4"/>
    </xf>
    <xf numFmtId="49" fontId="7" fillId="25" borderId="55" xfId="0" applyNumberFormat="1" applyFont="1" applyFill="1" applyBorder="1" applyAlignment="1">
      <alignment horizontal="left" wrapText="1" indent="4"/>
    </xf>
    <xf numFmtId="49" fontId="1" fillId="25" borderId="35" xfId="0" applyNumberFormat="1" applyFont="1" applyFill="1" applyBorder="1" applyAlignment="1">
      <alignment horizontal="left" wrapText="1" indent="1"/>
    </xf>
    <xf numFmtId="49" fontId="1" fillId="25" borderId="55" xfId="0" applyNumberFormat="1" applyFont="1" applyFill="1" applyBorder="1" applyAlignment="1">
      <alignment horizontal="left" wrapText="1" indent="1"/>
    </xf>
    <xf numFmtId="49" fontId="1" fillId="25" borderId="40" xfId="0" applyNumberFormat="1" applyFont="1" applyFill="1" applyBorder="1" applyAlignment="1">
      <alignment horizontal="left" wrapText="1" indent="1"/>
    </xf>
    <xf numFmtId="49" fontId="1" fillId="25" borderId="54" xfId="0" applyNumberFormat="1" applyFont="1" applyFill="1" applyBorder="1" applyAlignment="1">
      <alignment horizontal="left" wrapText="1" indent="1"/>
    </xf>
    <xf numFmtId="49" fontId="7" fillId="25" borderId="55" xfId="0" applyNumberFormat="1" applyFont="1" applyFill="1" applyBorder="1" applyAlignment="1">
      <alignment horizontal="left" wrapText="1" indent="2"/>
    </xf>
    <xf numFmtId="49" fontId="1" fillId="0" borderId="0" xfId="0" applyNumberFormat="1" applyFont="1" applyAlignment="1">
      <alignment horizontal="center" wrapText="1"/>
    </xf>
    <xf numFmtId="49" fontId="1" fillId="25" borderId="44" xfId="0" applyNumberFormat="1" applyFont="1" applyFill="1" applyBorder="1" applyAlignment="1">
      <alignment horizontal="center"/>
    </xf>
    <xf numFmtId="49" fontId="1" fillId="24" borderId="41" xfId="0" applyNumberFormat="1" applyFont="1" applyFill="1" applyBorder="1" applyAlignment="1" applyProtection="1">
      <alignment horizontal="center"/>
      <protection locked="0"/>
    </xf>
    <xf numFmtId="49" fontId="1" fillId="0" borderId="35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 applyAlignment="1">
      <alignment wrapText="1"/>
    </xf>
    <xf numFmtId="49" fontId="1" fillId="25" borderId="35" xfId="0" applyNumberFormat="1" applyFont="1" applyFill="1" applyBorder="1" applyAlignment="1">
      <alignment horizontal="left" wrapText="1" indent="4"/>
    </xf>
    <xf numFmtId="49" fontId="1" fillId="25" borderId="55" xfId="0" applyNumberFormat="1" applyFont="1" applyFill="1" applyBorder="1" applyAlignment="1">
      <alignment horizontal="left" wrapText="1" indent="4"/>
    </xf>
    <xf numFmtId="49" fontId="1" fillId="0" borderId="0" xfId="0" applyNumberFormat="1" applyFont="1" applyAlignment="1">
      <alignment horizontal="left" wrapText="1"/>
    </xf>
    <xf numFmtId="49" fontId="1" fillId="0" borderId="63" xfId="0" applyNumberFormat="1" applyFont="1" applyBorder="1" applyAlignment="1">
      <alignment horizontal="center" wrapText="1"/>
    </xf>
    <xf numFmtId="49" fontId="5" fillId="24" borderId="19" xfId="0" applyNumberFormat="1" applyFont="1" applyFill="1" applyBorder="1" applyAlignment="1">
      <alignment horizontal="center" vertical="center" wrapText="1"/>
    </xf>
    <xf numFmtId="49" fontId="5" fillId="24" borderId="26" xfId="0" applyNumberFormat="1" applyFont="1" applyFill="1" applyBorder="1" applyAlignment="1">
      <alignment horizontal="center" vertical="center" wrapText="1"/>
    </xf>
    <xf numFmtId="49" fontId="5" fillId="24" borderId="23" xfId="0" applyNumberFormat="1" applyFont="1" applyFill="1" applyBorder="1" applyAlignment="1">
      <alignment horizontal="center" vertical="center" wrapText="1"/>
    </xf>
    <xf numFmtId="49" fontId="5" fillId="24" borderId="63" xfId="0" applyNumberFormat="1" applyFont="1" applyFill="1" applyBorder="1" applyAlignment="1">
      <alignment horizontal="center" vertical="center" wrapText="1"/>
    </xf>
    <xf numFmtId="49" fontId="5" fillId="24" borderId="27" xfId="0" applyNumberFormat="1" applyFont="1" applyFill="1" applyBorder="1" applyAlignment="1">
      <alignment horizontal="center" vertical="center" wrapText="1"/>
    </xf>
    <xf numFmtId="49" fontId="5" fillId="24" borderId="38" xfId="0" applyNumberFormat="1" applyFont="1" applyFill="1" applyBorder="1" applyAlignment="1">
      <alignment horizontal="center" vertical="center" wrapText="1"/>
    </xf>
    <xf numFmtId="49" fontId="5" fillId="24" borderId="35" xfId="0" applyNumberFormat="1" applyFont="1" applyFill="1" applyBorder="1" applyAlignment="1">
      <alignment horizontal="center" vertical="center" wrapText="1"/>
    </xf>
    <xf numFmtId="49" fontId="5" fillId="24" borderId="24" xfId="0" applyNumberFormat="1" applyFont="1" applyFill="1" applyBorder="1" applyAlignment="1">
      <alignment horizontal="center" vertical="center" wrapText="1"/>
    </xf>
    <xf numFmtId="49" fontId="5" fillId="24" borderId="61" xfId="0" applyNumberFormat="1" applyFont="1" applyFill="1" applyBorder="1" applyAlignment="1">
      <alignment horizontal="center" vertical="center"/>
    </xf>
    <xf numFmtId="49" fontId="5" fillId="24" borderId="57" xfId="0" applyNumberFormat="1" applyFont="1" applyFill="1" applyBorder="1" applyAlignment="1">
      <alignment horizontal="center" vertical="center"/>
    </xf>
    <xf numFmtId="49" fontId="1" fillId="24" borderId="63" xfId="0" applyNumberFormat="1" applyFont="1" applyFill="1" applyBorder="1" applyAlignment="1">
      <alignment horizontal="left" wrapText="1"/>
    </xf>
    <xf numFmtId="49" fontId="1" fillId="24" borderId="32" xfId="0" applyNumberFormat="1" applyFont="1" applyFill="1" applyBorder="1" applyAlignment="1">
      <alignment horizontal="left" wrapText="1"/>
    </xf>
    <xf numFmtId="49" fontId="1" fillId="24" borderId="30" xfId="0" applyNumberFormat="1" applyFont="1" applyFill="1" applyBorder="1" applyAlignment="1">
      <alignment horizontal="center"/>
    </xf>
    <xf numFmtId="49" fontId="31" fillId="0" borderId="0" xfId="0" applyNumberFormat="1" applyFont="1" applyAlignment="1">
      <alignment horizontal="left" indent="1"/>
    </xf>
    <xf numFmtId="49" fontId="31" fillId="0" borderId="67" xfId="0" applyNumberFormat="1" applyFont="1" applyBorder="1" applyAlignment="1">
      <alignment horizontal="left" indent="1"/>
    </xf>
    <xf numFmtId="14" fontId="31" fillId="0" borderId="0" xfId="0" applyNumberFormat="1" applyFont="1" applyAlignment="1">
      <alignment horizontal="left" indent="1"/>
    </xf>
    <xf numFmtId="14" fontId="31" fillId="0" borderId="67" xfId="0" applyNumberFormat="1" applyFont="1" applyBorder="1" applyAlignment="1">
      <alignment horizontal="left" indent="1"/>
    </xf>
    <xf numFmtId="49" fontId="31" fillId="0" borderId="66" xfId="0" applyNumberFormat="1" applyFont="1" applyBorder="1" applyAlignment="1">
      <alignment horizontal="left" wrapText="1" indent="1"/>
    </xf>
    <xf numFmtId="49" fontId="31" fillId="0" borderId="68" xfId="0" applyNumberFormat="1" applyFont="1" applyBorder="1" applyAlignment="1">
      <alignment horizontal="left" wrapText="1" indent="1"/>
    </xf>
    <xf numFmtId="0" fontId="32" fillId="0" borderId="69" xfId="0" applyFont="1" applyBorder="1" applyAlignment="1">
      <alignment horizontal="left" vertical="center" indent="2"/>
    </xf>
    <xf numFmtId="0" fontId="32" fillId="0" borderId="70" xfId="0" applyFont="1" applyBorder="1" applyAlignment="1">
      <alignment horizontal="left" vertical="center" indent="2"/>
    </xf>
    <xf numFmtId="49" fontId="31" fillId="0" borderId="71" xfId="0" applyNumberFormat="1" applyFont="1" applyBorder="1" applyAlignment="1">
      <alignment horizontal="left" indent="1"/>
    </xf>
    <xf numFmtId="49" fontId="31" fillId="0" borderId="72" xfId="0" applyNumberFormat="1" applyFont="1" applyBorder="1" applyAlignment="1">
      <alignment horizontal="left" indent="1"/>
    </xf>
    <xf numFmtId="0" fontId="30" fillId="0" borderId="0" xfId="0" applyFont="1" applyAlignment="1">
      <alignment horizontal="left" indent="1"/>
    </xf>
    <xf numFmtId="0" fontId="29" fillId="0" borderId="0" xfId="0" applyFont="1" applyAlignment="1">
      <alignment horizontal="right" indent="1"/>
    </xf>
    <xf numFmtId="0" fontId="29" fillId="0" borderId="64" xfId="0" applyFont="1" applyBorder="1" applyAlignment="1">
      <alignment horizontal="right" indent="1"/>
    </xf>
    <xf numFmtId="0" fontId="29" fillId="0" borderId="65" xfId="0" applyFont="1" applyBorder="1" applyAlignment="1">
      <alignment horizontal="right" indent="1"/>
    </xf>
    <xf numFmtId="0" fontId="29" fillId="0" borderId="66" xfId="0" applyFont="1" applyBorder="1" applyAlignment="1">
      <alignment horizontal="right" indent="1"/>
    </xf>
    <xf numFmtId="0" fontId="25" fillId="0" borderId="73" xfId="0" applyFont="1" applyBorder="1" applyAlignment="1">
      <alignment horizontal="center"/>
    </xf>
    <xf numFmtId="0" fontId="25" fillId="0" borderId="69" xfId="0" applyFont="1" applyBorder="1" applyAlignment="1">
      <alignment horizontal="center"/>
    </xf>
    <xf numFmtId="0" fontId="29" fillId="0" borderId="74" xfId="0" applyFont="1" applyBorder="1" applyAlignment="1">
      <alignment horizontal="right" indent="1"/>
    </xf>
    <xf numFmtId="0" fontId="29" fillId="0" borderId="71" xfId="0" applyFont="1" applyBorder="1" applyAlignment="1">
      <alignment horizontal="right" indent="1"/>
    </xf>
    <xf numFmtId="0" fontId="29" fillId="0" borderId="0" xfId="0" applyFont="1" applyAlignment="1">
      <alignment horizontal="right"/>
    </xf>
    <xf numFmtId="49" fontId="5" fillId="25" borderId="35" xfId="0" applyNumberFormat="1" applyFont="1" applyFill="1" applyBorder="1" applyAlignment="1">
      <alignment horizontal="left" wrapText="1"/>
    </xf>
    <xf numFmtId="49" fontId="5" fillId="25" borderId="55" xfId="0" applyNumberFormat="1" applyFont="1" applyFill="1" applyBorder="1" applyAlignment="1">
      <alignment horizontal="left" wrapText="1"/>
    </xf>
    <xf numFmtId="49" fontId="1" fillId="24" borderId="40" xfId="0" applyNumberFormat="1" applyFont="1" applyFill="1" applyBorder="1" applyAlignment="1" applyProtection="1">
      <alignment horizontal="left" wrapText="1"/>
      <protection locked="0"/>
    </xf>
    <xf numFmtId="49" fontId="1" fillId="24" borderId="54" xfId="0" applyNumberFormat="1" applyFont="1" applyFill="1" applyBorder="1" applyAlignment="1" applyProtection="1">
      <alignment horizontal="left" wrapText="1"/>
      <protection locked="0"/>
    </xf>
    <xf numFmtId="49" fontId="1" fillId="25" borderId="63" xfId="0" applyNumberFormat="1" applyFont="1" applyFill="1" applyBorder="1" applyAlignment="1">
      <alignment horizontal="left" wrapText="1" indent="1"/>
    </xf>
    <xf numFmtId="49" fontId="1" fillId="25" borderId="32" xfId="0" applyNumberFormat="1" applyFont="1" applyFill="1" applyBorder="1" applyAlignment="1">
      <alignment horizontal="left" wrapText="1" indent="1"/>
    </xf>
    <xf numFmtId="49" fontId="7" fillId="24" borderId="0" xfId="0" applyNumberFormat="1" applyFont="1" applyFill="1" applyAlignment="1">
      <alignment horizontal="center" wrapText="1"/>
    </xf>
    <xf numFmtId="49" fontId="5" fillId="24" borderId="63" xfId="0" applyNumberFormat="1" applyFont="1" applyFill="1" applyBorder="1" applyAlignment="1">
      <alignment horizontal="center" vertical="center"/>
    </xf>
    <xf numFmtId="49" fontId="5" fillId="24" borderId="27" xfId="0" applyNumberFormat="1" applyFont="1" applyFill="1" applyBorder="1" applyAlignment="1">
      <alignment horizontal="center" vertical="center"/>
    </xf>
    <xf numFmtId="49" fontId="5" fillId="24" borderId="35" xfId="0" applyNumberFormat="1" applyFont="1" applyFill="1" applyBorder="1" applyAlignment="1">
      <alignment horizontal="center" vertical="center"/>
    </xf>
    <xf numFmtId="49" fontId="5" fillId="24" borderId="24" xfId="0" applyNumberFormat="1" applyFont="1" applyFill="1" applyBorder="1" applyAlignment="1">
      <alignment horizontal="center" vertical="center"/>
    </xf>
    <xf numFmtId="49" fontId="5" fillId="25" borderId="40" xfId="0" applyNumberFormat="1" applyFont="1" applyFill="1" applyBorder="1" applyAlignment="1">
      <alignment horizontal="center"/>
    </xf>
    <xf numFmtId="49" fontId="5" fillId="25" borderId="54" xfId="0" applyNumberFormat="1" applyFont="1" applyFill="1" applyBorder="1" applyAlignment="1">
      <alignment horizontal="center"/>
    </xf>
    <xf numFmtId="49" fontId="7" fillId="25" borderId="63" xfId="0" applyNumberFormat="1" applyFont="1" applyFill="1" applyBorder="1" applyAlignment="1">
      <alignment horizontal="left" wrapText="1" indent="4"/>
    </xf>
    <xf numFmtId="49" fontId="7" fillId="25" borderId="32" xfId="0" applyNumberFormat="1" applyFont="1" applyFill="1" applyBorder="1" applyAlignment="1">
      <alignment horizontal="left" wrapText="1" indent="4"/>
    </xf>
    <xf numFmtId="49" fontId="7" fillId="25" borderId="40" xfId="0" applyNumberFormat="1" applyFont="1" applyFill="1" applyBorder="1" applyAlignment="1">
      <alignment horizontal="left" wrapText="1" indent="4"/>
    </xf>
    <xf numFmtId="49" fontId="7" fillId="25" borderId="54" xfId="0" applyNumberFormat="1" applyFont="1" applyFill="1" applyBorder="1" applyAlignment="1">
      <alignment horizontal="left" wrapText="1" indent="4"/>
    </xf>
    <xf numFmtId="49" fontId="1" fillId="25" borderId="63" xfId="0" applyNumberFormat="1" applyFont="1" applyFill="1" applyBorder="1" applyAlignment="1">
      <alignment horizontal="left" wrapText="1" indent="2"/>
    </xf>
    <xf numFmtId="49" fontId="1" fillId="25" borderId="32" xfId="0" applyNumberFormat="1" applyFont="1" applyFill="1" applyBorder="1" applyAlignment="1">
      <alignment horizontal="left" wrapText="1" indent="2"/>
    </xf>
    <xf numFmtId="49" fontId="1" fillId="25" borderId="35" xfId="0" applyNumberFormat="1" applyFont="1" applyFill="1" applyBorder="1" applyAlignment="1">
      <alignment horizontal="left" wrapText="1" indent="2"/>
    </xf>
    <xf numFmtId="49" fontId="1" fillId="25" borderId="55" xfId="0" applyNumberFormat="1" applyFont="1" applyFill="1" applyBorder="1" applyAlignment="1">
      <alignment horizontal="left" wrapText="1" indent="2"/>
    </xf>
    <xf numFmtId="49" fontId="1" fillId="25" borderId="63" xfId="0" applyNumberFormat="1" applyFont="1" applyFill="1" applyBorder="1" applyAlignment="1">
      <alignment horizontal="left" indent="4"/>
    </xf>
    <xf numFmtId="49" fontId="1" fillId="25" borderId="32" xfId="0" applyNumberFormat="1" applyFont="1" applyFill="1" applyBorder="1" applyAlignment="1">
      <alignment horizontal="left" indent="4"/>
    </xf>
    <xf numFmtId="49" fontId="7" fillId="25" borderId="63" xfId="0" applyNumberFormat="1" applyFont="1" applyFill="1" applyBorder="1" applyAlignment="1">
      <alignment horizontal="left" indent="2"/>
    </xf>
    <xf numFmtId="49" fontId="7" fillId="25" borderId="32" xfId="0" applyNumberFormat="1" applyFont="1" applyFill="1" applyBorder="1" applyAlignment="1">
      <alignment horizontal="left" indent="2"/>
    </xf>
    <xf numFmtId="49" fontId="3" fillId="24" borderId="0" xfId="0" applyNumberFormat="1" applyFont="1" applyFill="1" applyAlignment="1">
      <alignment horizontal="center"/>
    </xf>
    <xf numFmtId="49" fontId="3" fillId="24" borderId="25" xfId="0" applyNumberFormat="1" applyFont="1" applyFill="1" applyBorder="1" applyAlignment="1">
      <alignment horizontal="center"/>
    </xf>
    <xf numFmtId="49" fontId="1" fillId="24" borderId="0" xfId="0" applyNumberFormat="1" applyFont="1" applyFill="1" applyAlignment="1">
      <alignment horizontal="left" wrapText="1"/>
    </xf>
    <xf numFmtId="49" fontId="1" fillId="24" borderId="0" xfId="0" applyNumberFormat="1" applyFont="1" applyFill="1" applyAlignment="1">
      <alignment horizontal="left"/>
    </xf>
    <xf numFmtId="49" fontId="27" fillId="0" borderId="26" xfId="0" applyNumberFormat="1" applyFont="1" applyBorder="1" applyAlignment="1">
      <alignment horizontal="center" vertical="center" wrapText="1"/>
    </xf>
    <xf numFmtId="49" fontId="2" fillId="24" borderId="75" xfId="0" applyNumberFormat="1" applyFont="1" applyFill="1" applyBorder="1" applyAlignment="1">
      <alignment horizontal="center"/>
    </xf>
    <xf numFmtId="49" fontId="4" fillId="24" borderId="0" xfId="0" applyNumberFormat="1" applyFont="1" applyFill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/>
      <protection locked="0"/>
    </xf>
    <xf numFmtId="49" fontId="5" fillId="24" borderId="76" xfId="0" applyNumberFormat="1" applyFont="1" applyFill="1" applyBorder="1" applyAlignment="1">
      <alignment horizontal="center" vertical="center"/>
    </xf>
    <xf numFmtId="49" fontId="5" fillId="24" borderId="77" xfId="0" applyNumberFormat="1" applyFont="1" applyFill="1" applyBorder="1" applyAlignment="1">
      <alignment horizontal="center" vertical="center"/>
    </xf>
    <xf numFmtId="49" fontId="1" fillId="24" borderId="0" xfId="0" applyNumberFormat="1" applyFont="1" applyFill="1" applyAlignment="1">
      <alignment horizontal="center"/>
    </xf>
    <xf numFmtId="49" fontId="1" fillId="24" borderId="35" xfId="0" applyNumberFormat="1" applyFont="1" applyFill="1" applyBorder="1" applyAlignment="1" applyProtection="1">
      <alignment horizontal="center" wrapText="1"/>
      <protection locked="0"/>
    </xf>
    <xf numFmtId="49" fontId="1" fillId="24" borderId="40" xfId="0" applyNumberFormat="1" applyFont="1" applyFill="1" applyBorder="1" applyAlignment="1" applyProtection="1">
      <alignment horizontal="center" wrapText="1"/>
      <protection locked="0"/>
    </xf>
    <xf numFmtId="49" fontId="5" fillId="25" borderId="40" xfId="0" applyNumberFormat="1" applyFont="1" applyFill="1" applyBorder="1" applyAlignment="1">
      <alignment horizontal="center" wrapText="1"/>
    </xf>
    <xf numFmtId="49" fontId="5" fillId="25" borderId="54" xfId="0" applyNumberFormat="1" applyFont="1" applyFill="1" applyBorder="1" applyAlignment="1">
      <alignment horizontal="center" wrapText="1"/>
    </xf>
  </cellXfs>
  <cellStyles count="70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2 2" xfId="54" xr:uid="{00000000-0005-0000-0000-000036000000}"/>
    <cellStyle name="Обычный 3" xfId="55" xr:uid="{00000000-0005-0000-0000-000037000000}"/>
    <cellStyle name="Обычный 4" xfId="56" xr:uid="{00000000-0005-0000-0000-000038000000}"/>
    <cellStyle name="Плохой" xfId="57" builtinId="27" customBuiltin="1"/>
    <cellStyle name="Плохой 2" xfId="58" xr:uid="{00000000-0005-0000-0000-00003A000000}"/>
    <cellStyle name="Пояснение" xfId="59" builtinId="53" customBuiltin="1"/>
    <cellStyle name="Пояснение 2" xfId="60" xr:uid="{00000000-0005-0000-0000-00003C000000}"/>
    <cellStyle name="Примечание" xfId="61" builtinId="10" customBuiltin="1"/>
    <cellStyle name="Примечание 2" xfId="62" xr:uid="{00000000-0005-0000-0000-00003E000000}"/>
    <cellStyle name="Связанная ячейка" xfId="63" builtinId="24" customBuiltin="1"/>
    <cellStyle name="Связанная ячейка 2" xfId="64" xr:uid="{00000000-0005-0000-0000-000040000000}"/>
    <cellStyle name="Текст предупреждения" xfId="65" builtinId="11" customBuiltin="1"/>
    <cellStyle name="Текст предупреждения 2" xfId="66" xr:uid="{00000000-0005-0000-0000-000042000000}"/>
    <cellStyle name="Финансовый" xfId="67" builtinId="3"/>
    <cellStyle name="Хороший" xfId="68" builtinId="26" customBuiltin="1"/>
    <cellStyle name="Хороший 2" xfId="69" xr:uid="{00000000-0005-0000-0000-00004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304</xdr:row>
      <xdr:rowOff>47625</xdr:rowOff>
    </xdr:from>
    <xdr:to>
      <xdr:col>5</xdr:col>
      <xdr:colOff>819150</xdr:colOff>
      <xdr:row>304</xdr:row>
      <xdr:rowOff>581025</xdr:rowOff>
    </xdr:to>
    <xdr:pic>
      <xdr:nvPicPr>
        <xdr:cNvPr id="136926" name="Рисунок 1">
          <a:extLst>
            <a:ext uri="{FF2B5EF4-FFF2-40B4-BE49-F238E27FC236}">
              <a16:creationId xmlns:a16="http://schemas.microsoft.com/office/drawing/2014/main" id="{00000000-0008-0000-0000-0000DE1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61693425"/>
          <a:ext cx="533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R327"/>
  <sheetViews>
    <sheetView tabSelected="1" zoomScaleNormal="100" workbookViewId="0"/>
  </sheetViews>
  <sheetFormatPr defaultRowHeight="15" x14ac:dyDescent="0.25"/>
  <cols>
    <col min="1" max="1" width="0.85546875" customWidth="1"/>
    <col min="2" max="6" width="15.7109375" customWidth="1"/>
    <col min="7" max="7" width="7.85546875" customWidth="1"/>
    <col min="8" max="8" width="10" customWidth="1"/>
    <col min="9" max="9" width="23.5703125" customWidth="1"/>
    <col min="10" max="10" width="22" customWidth="1"/>
    <col min="11" max="11" width="13.5703125" hidden="1" customWidth="1"/>
    <col min="12" max="12" width="7.140625" hidden="1" customWidth="1"/>
    <col min="13" max="13" width="14.28515625" hidden="1" customWidth="1"/>
    <col min="14" max="14" width="15" hidden="1" customWidth="1"/>
    <col min="15" max="15" width="9.140625" hidden="1" customWidth="1"/>
    <col min="16" max="16" width="69.7109375" hidden="1" customWidth="1"/>
    <col min="17" max="17" width="0.85546875" customWidth="1"/>
  </cols>
  <sheetData>
    <row r="1" spans="2:16" ht="5.0999999999999996" customHeight="1" x14ac:dyDescent="0.25"/>
    <row r="2" spans="2:16" x14ac:dyDescent="0.25">
      <c r="B2" s="148" t="s">
        <v>0</v>
      </c>
      <c r="C2" s="148"/>
      <c r="D2" s="148"/>
      <c r="E2" s="148"/>
      <c r="F2" s="148"/>
      <c r="G2" s="148"/>
      <c r="H2" s="148"/>
      <c r="I2" s="148"/>
      <c r="J2" s="48"/>
      <c r="K2" s="49"/>
      <c r="L2" s="102" t="s">
        <v>97</v>
      </c>
      <c r="M2" s="50"/>
      <c r="N2" s="103" t="s">
        <v>107</v>
      </c>
    </row>
    <row r="3" spans="2:16" ht="15.75" thickBot="1" x14ac:dyDescent="0.3">
      <c r="B3" s="225"/>
      <c r="C3" s="225"/>
      <c r="D3" s="225"/>
      <c r="E3" s="225"/>
      <c r="F3" s="225"/>
      <c r="G3" s="225"/>
      <c r="H3" s="225"/>
      <c r="I3" s="226"/>
      <c r="J3" s="15" t="s">
        <v>1</v>
      </c>
      <c r="K3" s="49" t="s">
        <v>556</v>
      </c>
      <c r="L3" s="102" t="s">
        <v>98</v>
      </c>
      <c r="M3" s="50"/>
      <c r="N3" s="103" t="s">
        <v>108</v>
      </c>
    </row>
    <row r="4" spans="2:16" x14ac:dyDescent="0.25">
      <c r="B4" s="148"/>
      <c r="C4" s="148"/>
      <c r="D4" s="148"/>
      <c r="E4" s="148"/>
      <c r="F4" s="148"/>
      <c r="G4" s="148"/>
      <c r="H4" s="148"/>
      <c r="I4" s="16" t="s">
        <v>2</v>
      </c>
      <c r="J4" s="3" t="s">
        <v>3</v>
      </c>
      <c r="K4" s="49" t="s">
        <v>552</v>
      </c>
      <c r="L4" s="102" t="s">
        <v>99</v>
      </c>
      <c r="M4" s="50"/>
      <c r="N4" s="103" t="s">
        <v>109</v>
      </c>
    </row>
    <row r="5" spans="2:16" x14ac:dyDescent="0.25">
      <c r="B5" s="49"/>
      <c r="C5" s="50"/>
      <c r="D5" s="17" t="s">
        <v>95</v>
      </c>
      <c r="E5" s="232" t="s">
        <v>559</v>
      </c>
      <c r="F5" s="232"/>
      <c r="G5" s="235"/>
      <c r="H5" s="235"/>
      <c r="I5" s="16" t="s">
        <v>4</v>
      </c>
      <c r="J5" s="101">
        <v>46023</v>
      </c>
      <c r="K5" s="49"/>
      <c r="L5" s="102" t="s">
        <v>100</v>
      </c>
      <c r="M5" s="50"/>
      <c r="N5" s="103" t="s">
        <v>110</v>
      </c>
    </row>
    <row r="6" spans="2:16" ht="23.25" x14ac:dyDescent="0.25">
      <c r="B6" s="227" t="s">
        <v>82</v>
      </c>
      <c r="C6" s="227"/>
      <c r="D6" s="236" t="s">
        <v>557</v>
      </c>
      <c r="E6" s="236"/>
      <c r="F6" s="236"/>
      <c r="G6" s="236"/>
      <c r="H6" s="236"/>
      <c r="I6" s="17" t="s">
        <v>5</v>
      </c>
      <c r="J6" s="82"/>
      <c r="K6" s="49"/>
      <c r="L6" s="102" t="s">
        <v>101</v>
      </c>
      <c r="M6" s="50"/>
      <c r="N6" s="103" t="s">
        <v>111</v>
      </c>
      <c r="P6" s="132" t="s">
        <v>557</v>
      </c>
    </row>
    <row r="7" spans="2:16" ht="22.5" customHeight="1" x14ac:dyDescent="0.25">
      <c r="B7" s="227" t="s">
        <v>83</v>
      </c>
      <c r="C7" s="227"/>
      <c r="D7" s="237"/>
      <c r="E7" s="237"/>
      <c r="F7" s="237"/>
      <c r="G7" s="237"/>
      <c r="H7" s="237"/>
      <c r="I7" s="17"/>
      <c r="J7" s="82"/>
      <c r="K7" s="49" t="s">
        <v>551</v>
      </c>
      <c r="L7" s="102" t="s">
        <v>102</v>
      </c>
      <c r="M7" s="50"/>
      <c r="N7" s="103" t="s">
        <v>112</v>
      </c>
      <c r="P7" s="132"/>
    </row>
    <row r="8" spans="2:16" ht="22.5" customHeight="1" x14ac:dyDescent="0.25">
      <c r="B8" s="227" t="s">
        <v>84</v>
      </c>
      <c r="C8" s="227"/>
      <c r="D8" s="237"/>
      <c r="E8" s="237"/>
      <c r="F8" s="237"/>
      <c r="G8" s="237"/>
      <c r="H8" s="237"/>
      <c r="I8" s="17" t="s">
        <v>6</v>
      </c>
      <c r="J8" s="82"/>
      <c r="K8" s="50" t="s">
        <v>553</v>
      </c>
      <c r="L8" s="102" t="s">
        <v>103</v>
      </c>
      <c r="M8" s="50"/>
      <c r="N8" s="103" t="s">
        <v>113</v>
      </c>
      <c r="P8" s="132"/>
    </row>
    <row r="9" spans="2:16" ht="22.5" customHeight="1" x14ac:dyDescent="0.25">
      <c r="B9" s="227" t="s">
        <v>85</v>
      </c>
      <c r="C9" s="227"/>
      <c r="D9" s="237"/>
      <c r="E9" s="237"/>
      <c r="F9" s="237"/>
      <c r="G9" s="237"/>
      <c r="H9" s="237"/>
      <c r="I9" s="17" t="s">
        <v>7</v>
      </c>
      <c r="J9" s="82"/>
      <c r="K9" s="50" t="s">
        <v>554</v>
      </c>
      <c r="L9" s="102" t="s">
        <v>104</v>
      </c>
      <c r="M9" s="50" t="s">
        <v>558</v>
      </c>
      <c r="N9" s="103" t="s">
        <v>114</v>
      </c>
      <c r="P9" s="132"/>
    </row>
    <row r="10" spans="2:16" x14ac:dyDescent="0.25">
      <c r="B10" s="228" t="s">
        <v>172</v>
      </c>
      <c r="C10" s="228"/>
      <c r="D10" s="18"/>
      <c r="E10" s="18"/>
      <c r="F10" s="235"/>
      <c r="G10" s="235"/>
      <c r="H10" s="235"/>
      <c r="I10" s="17"/>
      <c r="J10" s="82"/>
      <c r="K10" s="50"/>
      <c r="L10" s="102" t="s">
        <v>105</v>
      </c>
      <c r="M10" s="50"/>
      <c r="N10" s="103" t="s">
        <v>115</v>
      </c>
    </row>
    <row r="11" spans="2:16" ht="15.75" thickBot="1" x14ac:dyDescent="0.3">
      <c r="B11" s="228" t="s">
        <v>8</v>
      </c>
      <c r="C11" s="228"/>
      <c r="D11" s="18"/>
      <c r="E11" s="18"/>
      <c r="F11" s="235"/>
      <c r="G11" s="235"/>
      <c r="H11" s="235"/>
      <c r="I11" s="17" t="s">
        <v>9</v>
      </c>
      <c r="J11" s="19">
        <v>383</v>
      </c>
      <c r="K11" s="50" t="s">
        <v>555</v>
      </c>
      <c r="L11" s="102" t="s">
        <v>106</v>
      </c>
      <c r="M11" s="50"/>
      <c r="N11" s="103" t="s">
        <v>116</v>
      </c>
    </row>
    <row r="12" spans="2:16" ht="3.75" customHeight="1" x14ac:dyDescent="0.25">
      <c r="B12" s="231"/>
      <c r="C12" s="231"/>
      <c r="D12" s="231"/>
      <c r="E12" s="231"/>
      <c r="F12" s="231"/>
      <c r="G12" s="231"/>
      <c r="H12" s="231"/>
      <c r="I12" s="231"/>
      <c r="J12" s="48"/>
      <c r="K12" s="2"/>
      <c r="M12" s="50"/>
    </row>
    <row r="13" spans="2:16" ht="15" customHeight="1" x14ac:dyDescent="0.25">
      <c r="B13" s="230" t="s">
        <v>10</v>
      </c>
      <c r="C13" s="230"/>
      <c r="D13" s="230"/>
      <c r="E13" s="230"/>
      <c r="F13" s="230"/>
      <c r="G13" s="230"/>
      <c r="H13" s="230"/>
      <c r="I13" s="230"/>
      <c r="J13" s="48"/>
      <c r="L13" s="102" t="s">
        <v>117</v>
      </c>
    </row>
    <row r="14" spans="2:16" ht="33.75" x14ac:dyDescent="0.25">
      <c r="B14" s="233" t="s">
        <v>11</v>
      </c>
      <c r="C14" s="233"/>
      <c r="D14" s="233"/>
      <c r="E14" s="233"/>
      <c r="F14" s="234"/>
      <c r="G14" s="74" t="s">
        <v>12</v>
      </c>
      <c r="H14" s="74" t="s">
        <v>13</v>
      </c>
      <c r="I14" s="78" t="s">
        <v>14</v>
      </c>
      <c r="J14" s="79" t="s">
        <v>15</v>
      </c>
      <c r="L14" s="102" t="s">
        <v>118</v>
      </c>
    </row>
    <row r="15" spans="2:16" ht="15.75" thickBot="1" x14ac:dyDescent="0.3">
      <c r="B15" s="146">
        <v>1</v>
      </c>
      <c r="C15" s="146"/>
      <c r="D15" s="146"/>
      <c r="E15" s="146"/>
      <c r="F15" s="147"/>
      <c r="G15" s="80">
        <v>2</v>
      </c>
      <c r="H15" s="80">
        <v>3</v>
      </c>
      <c r="I15" s="80">
        <v>4</v>
      </c>
      <c r="J15" s="81">
        <v>5</v>
      </c>
      <c r="K15" s="2"/>
    </row>
    <row r="16" spans="2:16" x14ac:dyDescent="0.25">
      <c r="B16" s="238" t="s">
        <v>16</v>
      </c>
      <c r="C16" s="238"/>
      <c r="D16" s="238"/>
      <c r="E16" s="238"/>
      <c r="F16" s="239"/>
      <c r="G16" s="7" t="s">
        <v>175</v>
      </c>
      <c r="H16" s="20"/>
      <c r="I16" s="71">
        <f>I17+I74+I104</f>
        <v>31274647.719999999</v>
      </c>
      <c r="J16" s="72">
        <f>J17+J74+J104</f>
        <v>31547822</v>
      </c>
      <c r="K16" s="2"/>
      <c r="N16" t="s">
        <v>119</v>
      </c>
    </row>
    <row r="17" spans="2:11" x14ac:dyDescent="0.25">
      <c r="B17" s="144" t="s">
        <v>17</v>
      </c>
      <c r="C17" s="144"/>
      <c r="D17" s="144"/>
      <c r="E17" s="144"/>
      <c r="F17" s="145"/>
      <c r="G17" s="8" t="s">
        <v>176</v>
      </c>
      <c r="H17" s="21" t="s">
        <v>560</v>
      </c>
      <c r="I17" s="60">
        <f>I19+I32+I44+I51+I59+I66</f>
        <v>31274647.719999999</v>
      </c>
      <c r="J17" s="70">
        <f>J19+J32+J44+J51+J59+J66</f>
        <v>31547822</v>
      </c>
      <c r="K17" s="2"/>
    </row>
    <row r="18" spans="2:11" x14ac:dyDescent="0.25">
      <c r="B18" s="204" t="s">
        <v>18</v>
      </c>
      <c r="C18" s="204"/>
      <c r="D18" s="204"/>
      <c r="E18" s="204"/>
      <c r="F18" s="205"/>
      <c r="G18" s="9"/>
      <c r="H18" s="22"/>
      <c r="I18" s="23"/>
      <c r="J18" s="56"/>
      <c r="K18" s="2"/>
    </row>
    <row r="19" spans="2:11" x14ac:dyDescent="0.25">
      <c r="B19" s="153" t="s">
        <v>19</v>
      </c>
      <c r="C19" s="153"/>
      <c r="D19" s="153"/>
      <c r="E19" s="153"/>
      <c r="F19" s="154"/>
      <c r="G19" s="10" t="s">
        <v>177</v>
      </c>
      <c r="H19" s="24" t="s">
        <v>561</v>
      </c>
      <c r="I19" s="58">
        <f>I21+I22+I23+I24+I25+I26+I27+I28+I29+I30+I31</f>
        <v>0</v>
      </c>
      <c r="J19" s="67">
        <f>J21+J22+J23+J24+J25+J26+J27+J28+J29+J30+J31</f>
        <v>0</v>
      </c>
      <c r="K19" s="2"/>
    </row>
    <row r="20" spans="2:11" x14ac:dyDescent="0.25">
      <c r="B20" s="149" t="s">
        <v>18</v>
      </c>
      <c r="C20" s="149"/>
      <c r="D20" s="149"/>
      <c r="E20" s="149"/>
      <c r="F20" s="150"/>
      <c r="G20" s="51"/>
      <c r="H20" s="52"/>
      <c r="I20" s="25"/>
      <c r="J20" s="110"/>
      <c r="K20" s="2"/>
    </row>
    <row r="21" spans="2:11" x14ac:dyDescent="0.25">
      <c r="B21" s="137" t="s">
        <v>120</v>
      </c>
      <c r="C21" s="137"/>
      <c r="D21" s="137"/>
      <c r="E21" s="137"/>
      <c r="F21" s="157"/>
      <c r="G21" s="10" t="s">
        <v>178</v>
      </c>
      <c r="H21" s="24" t="s">
        <v>21</v>
      </c>
      <c r="I21" s="83"/>
      <c r="J21" s="122"/>
      <c r="K21" s="2"/>
    </row>
    <row r="22" spans="2:11" x14ac:dyDescent="0.25">
      <c r="B22" s="138" t="s">
        <v>121</v>
      </c>
      <c r="C22" s="138"/>
      <c r="D22" s="138"/>
      <c r="E22" s="138"/>
      <c r="F22" s="139"/>
      <c r="G22" s="8" t="s">
        <v>179</v>
      </c>
      <c r="H22" s="21" t="s">
        <v>22</v>
      </c>
      <c r="I22" s="84"/>
      <c r="J22" s="108"/>
      <c r="K22" s="2"/>
    </row>
    <row r="23" spans="2:11" x14ac:dyDescent="0.25">
      <c r="B23" s="138" t="s">
        <v>122</v>
      </c>
      <c r="C23" s="138"/>
      <c r="D23" s="138"/>
      <c r="E23" s="138"/>
      <c r="F23" s="139"/>
      <c r="G23" s="8" t="s">
        <v>180</v>
      </c>
      <c r="H23" s="21" t="s">
        <v>23</v>
      </c>
      <c r="I23" s="84"/>
      <c r="J23" s="108"/>
      <c r="K23" s="2"/>
    </row>
    <row r="24" spans="2:11" x14ac:dyDescent="0.25">
      <c r="B24" s="138" t="s">
        <v>128</v>
      </c>
      <c r="C24" s="138"/>
      <c r="D24" s="138"/>
      <c r="E24" s="138"/>
      <c r="F24" s="139"/>
      <c r="G24" s="8" t="s">
        <v>181</v>
      </c>
      <c r="H24" s="21" t="s">
        <v>24</v>
      </c>
      <c r="I24" s="84"/>
      <c r="J24" s="108"/>
      <c r="K24" s="2"/>
    </row>
    <row r="25" spans="2:11" x14ac:dyDescent="0.25">
      <c r="B25" s="138" t="s">
        <v>129</v>
      </c>
      <c r="C25" s="138"/>
      <c r="D25" s="138"/>
      <c r="E25" s="138"/>
      <c r="F25" s="139"/>
      <c r="G25" s="8" t="s">
        <v>182</v>
      </c>
      <c r="H25" s="21" t="s">
        <v>123</v>
      </c>
      <c r="I25" s="84"/>
      <c r="J25" s="108"/>
      <c r="K25" s="2"/>
    </row>
    <row r="26" spans="2:11" x14ac:dyDescent="0.25">
      <c r="B26" s="138" t="s">
        <v>130</v>
      </c>
      <c r="C26" s="138"/>
      <c r="D26" s="138"/>
      <c r="E26" s="138"/>
      <c r="F26" s="139"/>
      <c r="G26" s="8" t="s">
        <v>183</v>
      </c>
      <c r="H26" s="21" t="s">
        <v>124</v>
      </c>
      <c r="I26" s="84"/>
      <c r="J26" s="108"/>
      <c r="K26" s="2"/>
    </row>
    <row r="27" spans="2:11" x14ac:dyDescent="0.25">
      <c r="B27" s="138" t="s">
        <v>131</v>
      </c>
      <c r="C27" s="138"/>
      <c r="D27" s="138"/>
      <c r="E27" s="138"/>
      <c r="F27" s="139"/>
      <c r="G27" s="8" t="s">
        <v>184</v>
      </c>
      <c r="H27" s="21" t="s">
        <v>125</v>
      </c>
      <c r="I27" s="84"/>
      <c r="J27" s="108"/>
      <c r="K27" s="2"/>
    </row>
    <row r="28" spans="2:11" ht="23.25" customHeight="1" x14ac:dyDescent="0.25">
      <c r="B28" s="138" t="s">
        <v>132</v>
      </c>
      <c r="C28" s="138"/>
      <c r="D28" s="138"/>
      <c r="E28" s="138"/>
      <c r="F28" s="139"/>
      <c r="G28" s="8" t="s">
        <v>185</v>
      </c>
      <c r="H28" s="21" t="s">
        <v>126</v>
      </c>
      <c r="I28" s="84"/>
      <c r="J28" s="108"/>
      <c r="K28" s="2"/>
    </row>
    <row r="29" spans="2:11" x14ac:dyDescent="0.25">
      <c r="B29" s="138" t="s">
        <v>133</v>
      </c>
      <c r="C29" s="138"/>
      <c r="D29" s="138"/>
      <c r="E29" s="138"/>
      <c r="F29" s="139"/>
      <c r="G29" s="12" t="s">
        <v>186</v>
      </c>
      <c r="H29" s="28" t="s">
        <v>127</v>
      </c>
      <c r="I29" s="113"/>
      <c r="J29" s="123"/>
      <c r="K29" s="2"/>
    </row>
    <row r="30" spans="2:11" x14ac:dyDescent="0.25">
      <c r="B30" s="138" t="s">
        <v>526</v>
      </c>
      <c r="C30" s="138"/>
      <c r="D30" s="138"/>
      <c r="E30" s="138"/>
      <c r="F30" s="139"/>
      <c r="G30" s="12" t="s">
        <v>524</v>
      </c>
      <c r="H30" s="131" t="s">
        <v>611</v>
      </c>
      <c r="I30" s="113"/>
      <c r="J30" s="128"/>
      <c r="K30" s="2"/>
    </row>
    <row r="31" spans="2:11" x14ac:dyDescent="0.25">
      <c r="B31" s="138" t="s">
        <v>527</v>
      </c>
      <c r="C31" s="138"/>
      <c r="D31" s="138"/>
      <c r="E31" s="138"/>
      <c r="F31" s="139"/>
      <c r="G31" s="12" t="s">
        <v>525</v>
      </c>
      <c r="H31" s="28" t="s">
        <v>612</v>
      </c>
      <c r="I31" s="113"/>
      <c r="J31" s="128"/>
      <c r="K31" s="2"/>
    </row>
    <row r="32" spans="2:11" x14ac:dyDescent="0.25">
      <c r="B32" s="155" t="s">
        <v>134</v>
      </c>
      <c r="C32" s="155"/>
      <c r="D32" s="155"/>
      <c r="E32" s="155"/>
      <c r="F32" s="156"/>
      <c r="G32" s="8" t="s">
        <v>187</v>
      </c>
      <c r="H32" s="21" t="s">
        <v>562</v>
      </c>
      <c r="I32" s="58">
        <f>I34+I35+I39+I40+I41+I42+I43</f>
        <v>31274647.719999999</v>
      </c>
      <c r="J32" s="130">
        <f>J34+J35+J39+J40+J41+J42+J43</f>
        <v>31462822</v>
      </c>
      <c r="K32" s="2"/>
    </row>
    <row r="33" spans="2:11" x14ac:dyDescent="0.25">
      <c r="B33" s="149" t="s">
        <v>18</v>
      </c>
      <c r="C33" s="149"/>
      <c r="D33" s="149"/>
      <c r="E33" s="149"/>
      <c r="F33" s="150"/>
      <c r="G33" s="51"/>
      <c r="H33" s="52"/>
      <c r="I33" s="25"/>
      <c r="J33" s="110"/>
      <c r="K33" s="2"/>
    </row>
    <row r="34" spans="2:11" ht="23.25" customHeight="1" x14ac:dyDescent="0.25">
      <c r="B34" s="137" t="s">
        <v>135</v>
      </c>
      <c r="C34" s="137"/>
      <c r="D34" s="137"/>
      <c r="E34" s="137"/>
      <c r="F34" s="157"/>
      <c r="G34" s="10" t="s">
        <v>188</v>
      </c>
      <c r="H34" s="27" t="s">
        <v>137</v>
      </c>
      <c r="I34" s="83">
        <v>29681389.690000001</v>
      </c>
      <c r="J34" s="122">
        <v>29873100</v>
      </c>
      <c r="K34" s="2"/>
    </row>
    <row r="35" spans="2:11" ht="24" customHeight="1" thickBot="1" x14ac:dyDescent="0.3">
      <c r="B35" s="138" t="s">
        <v>136</v>
      </c>
      <c r="C35" s="138"/>
      <c r="D35" s="138"/>
      <c r="E35" s="138"/>
      <c r="F35" s="139"/>
      <c r="G35" s="14" t="s">
        <v>189</v>
      </c>
      <c r="H35" s="34" t="s">
        <v>137</v>
      </c>
      <c r="I35" s="89">
        <v>1503368</v>
      </c>
      <c r="J35" s="124">
        <v>1482731</v>
      </c>
      <c r="K35" s="2"/>
    </row>
    <row r="36" spans="2:11" ht="15" customHeight="1" x14ac:dyDescent="0.25">
      <c r="B36" s="53"/>
      <c r="C36" s="54"/>
      <c r="D36" s="54"/>
      <c r="E36" s="54"/>
      <c r="F36" s="54"/>
      <c r="G36" s="4"/>
      <c r="H36" s="4"/>
      <c r="I36" s="18"/>
      <c r="J36" s="55" t="s">
        <v>25</v>
      </c>
      <c r="K36" s="2"/>
    </row>
    <row r="37" spans="2:11" ht="33.75" customHeight="1" x14ac:dyDescent="0.25">
      <c r="B37" s="146" t="s">
        <v>11</v>
      </c>
      <c r="C37" s="146"/>
      <c r="D37" s="146"/>
      <c r="E37" s="146"/>
      <c r="F37" s="147"/>
      <c r="G37" s="74" t="s">
        <v>12</v>
      </c>
      <c r="H37" s="74" t="s">
        <v>13</v>
      </c>
      <c r="I37" s="78" t="s">
        <v>14</v>
      </c>
      <c r="J37" s="79" t="s">
        <v>15</v>
      </c>
      <c r="K37" s="2"/>
    </row>
    <row r="38" spans="2:11" ht="15.75" customHeight="1" thickBot="1" x14ac:dyDescent="0.3">
      <c r="B38" s="146">
        <v>1</v>
      </c>
      <c r="C38" s="146"/>
      <c r="D38" s="146"/>
      <c r="E38" s="146"/>
      <c r="F38" s="147"/>
      <c r="G38" s="80">
        <v>2</v>
      </c>
      <c r="H38" s="80">
        <v>3</v>
      </c>
      <c r="I38" s="80">
        <v>4</v>
      </c>
      <c r="J38" s="81">
        <v>5</v>
      </c>
      <c r="K38" s="2"/>
    </row>
    <row r="39" spans="2:11" x14ac:dyDescent="0.25">
      <c r="B39" s="138" t="s">
        <v>142</v>
      </c>
      <c r="C39" s="138"/>
      <c r="D39" s="138"/>
      <c r="E39" s="138"/>
      <c r="F39" s="139"/>
      <c r="G39" s="13" t="s">
        <v>190</v>
      </c>
      <c r="H39" s="29" t="s">
        <v>138</v>
      </c>
      <c r="I39" s="112"/>
      <c r="J39" s="117"/>
      <c r="K39" s="2"/>
    </row>
    <row r="40" spans="2:11" x14ac:dyDescent="0.25">
      <c r="B40" s="138" t="s">
        <v>143</v>
      </c>
      <c r="C40" s="138"/>
      <c r="D40" s="138"/>
      <c r="E40" s="138"/>
      <c r="F40" s="139"/>
      <c r="G40" s="10" t="s">
        <v>191</v>
      </c>
      <c r="H40" s="24" t="s">
        <v>139</v>
      </c>
      <c r="I40" s="83"/>
      <c r="J40" s="108"/>
      <c r="K40" s="2"/>
    </row>
    <row r="41" spans="2:11" x14ac:dyDescent="0.25">
      <c r="B41" s="138" t="s">
        <v>144</v>
      </c>
      <c r="C41" s="138"/>
      <c r="D41" s="138"/>
      <c r="E41" s="138"/>
      <c r="F41" s="139"/>
      <c r="G41" s="10" t="s">
        <v>192</v>
      </c>
      <c r="H41" s="24" t="s">
        <v>140</v>
      </c>
      <c r="I41" s="83"/>
      <c r="J41" s="108"/>
      <c r="K41" s="2"/>
    </row>
    <row r="42" spans="2:11" x14ac:dyDescent="0.25">
      <c r="B42" s="138" t="s">
        <v>145</v>
      </c>
      <c r="C42" s="138"/>
      <c r="D42" s="138"/>
      <c r="E42" s="138"/>
      <c r="F42" s="139"/>
      <c r="G42" s="10" t="s">
        <v>193</v>
      </c>
      <c r="H42" s="24" t="s">
        <v>141</v>
      </c>
      <c r="I42" s="83">
        <v>89890.03</v>
      </c>
      <c r="J42" s="108">
        <v>106991</v>
      </c>
      <c r="K42" s="2"/>
    </row>
    <row r="43" spans="2:11" x14ac:dyDescent="0.25">
      <c r="B43" s="138" t="s">
        <v>520</v>
      </c>
      <c r="C43" s="138"/>
      <c r="D43" s="138"/>
      <c r="E43" s="138"/>
      <c r="F43" s="139"/>
      <c r="G43" s="10" t="s">
        <v>518</v>
      </c>
      <c r="H43" s="24" t="s">
        <v>519</v>
      </c>
      <c r="I43" s="83"/>
      <c r="J43" s="108"/>
      <c r="K43" s="2"/>
    </row>
    <row r="44" spans="2:11" x14ac:dyDescent="0.25">
      <c r="B44" s="155" t="s">
        <v>146</v>
      </c>
      <c r="C44" s="155"/>
      <c r="D44" s="155"/>
      <c r="E44" s="155"/>
      <c r="F44" s="156"/>
      <c r="G44" s="8" t="s">
        <v>194</v>
      </c>
      <c r="H44" s="21" t="s">
        <v>563</v>
      </c>
      <c r="I44" s="58">
        <f>I46+I47+I48+I49+I50</f>
        <v>0</v>
      </c>
      <c r="J44" s="67">
        <f>J46+J47+J48+J49+J50</f>
        <v>0</v>
      </c>
      <c r="K44" s="2"/>
    </row>
    <row r="45" spans="2:11" x14ac:dyDescent="0.25">
      <c r="B45" s="149" t="s">
        <v>18</v>
      </c>
      <c r="C45" s="149"/>
      <c r="D45" s="149"/>
      <c r="E45" s="149"/>
      <c r="F45" s="150"/>
      <c r="G45" s="51"/>
      <c r="H45" s="52"/>
      <c r="I45" s="25"/>
      <c r="J45" s="110"/>
      <c r="K45" s="2"/>
    </row>
    <row r="46" spans="2:11" ht="23.25" customHeight="1" x14ac:dyDescent="0.25">
      <c r="B46" s="137" t="s">
        <v>147</v>
      </c>
      <c r="C46" s="137"/>
      <c r="D46" s="137"/>
      <c r="E46" s="137"/>
      <c r="F46" s="157"/>
      <c r="G46" s="10" t="s">
        <v>195</v>
      </c>
      <c r="H46" s="24" t="s">
        <v>564</v>
      </c>
      <c r="I46" s="83"/>
      <c r="J46" s="122"/>
      <c r="K46" s="2"/>
    </row>
    <row r="47" spans="2:11" x14ac:dyDescent="0.25">
      <c r="B47" s="138" t="s">
        <v>148</v>
      </c>
      <c r="C47" s="138"/>
      <c r="D47" s="138"/>
      <c r="E47" s="138"/>
      <c r="F47" s="139"/>
      <c r="G47" s="8" t="s">
        <v>196</v>
      </c>
      <c r="H47" s="21" t="s">
        <v>565</v>
      </c>
      <c r="I47" s="84"/>
      <c r="J47" s="108"/>
      <c r="K47" s="2"/>
    </row>
    <row r="48" spans="2:11" x14ac:dyDescent="0.25">
      <c r="B48" s="138" t="s">
        <v>149</v>
      </c>
      <c r="C48" s="138"/>
      <c r="D48" s="138"/>
      <c r="E48" s="138"/>
      <c r="F48" s="139"/>
      <c r="G48" s="8" t="s">
        <v>197</v>
      </c>
      <c r="H48" s="21" t="s">
        <v>566</v>
      </c>
      <c r="I48" s="84"/>
      <c r="J48" s="108"/>
      <c r="K48" s="2"/>
    </row>
    <row r="49" spans="2:11" x14ac:dyDescent="0.25">
      <c r="B49" s="138" t="s">
        <v>150</v>
      </c>
      <c r="C49" s="138"/>
      <c r="D49" s="138"/>
      <c r="E49" s="138"/>
      <c r="F49" s="139"/>
      <c r="G49" s="8" t="s">
        <v>198</v>
      </c>
      <c r="H49" s="21" t="s">
        <v>567</v>
      </c>
      <c r="I49" s="84"/>
      <c r="J49" s="108"/>
      <c r="K49" s="2"/>
    </row>
    <row r="50" spans="2:11" x14ac:dyDescent="0.25">
      <c r="B50" s="138" t="s">
        <v>151</v>
      </c>
      <c r="C50" s="138"/>
      <c r="D50" s="138"/>
      <c r="E50" s="138"/>
      <c r="F50" s="139"/>
      <c r="G50" s="8" t="s">
        <v>199</v>
      </c>
      <c r="H50" s="21" t="s">
        <v>568</v>
      </c>
      <c r="I50" s="84"/>
      <c r="J50" s="108"/>
      <c r="K50" s="2"/>
    </row>
    <row r="51" spans="2:11" x14ac:dyDescent="0.25">
      <c r="B51" s="155" t="s">
        <v>201</v>
      </c>
      <c r="C51" s="155"/>
      <c r="D51" s="155"/>
      <c r="E51" s="155"/>
      <c r="F51" s="156"/>
      <c r="G51" s="8" t="s">
        <v>200</v>
      </c>
      <c r="H51" s="21" t="s">
        <v>569</v>
      </c>
      <c r="I51" s="58">
        <f>I53+I54+I55+I56+I57+I58</f>
        <v>0</v>
      </c>
      <c r="J51" s="67">
        <f>J53+J54+J55+J56+J57+J58</f>
        <v>85000</v>
      </c>
      <c r="K51" s="2"/>
    </row>
    <row r="52" spans="2:11" x14ac:dyDescent="0.25">
      <c r="B52" s="149" t="s">
        <v>18</v>
      </c>
      <c r="C52" s="149"/>
      <c r="D52" s="149"/>
      <c r="E52" s="149"/>
      <c r="F52" s="150"/>
      <c r="G52" s="12"/>
      <c r="H52" s="28"/>
      <c r="I52" s="23"/>
      <c r="J52" s="56"/>
      <c r="K52" s="2"/>
    </row>
    <row r="53" spans="2:11" ht="23.25" customHeight="1" x14ac:dyDescent="0.25">
      <c r="B53" s="137" t="s">
        <v>202</v>
      </c>
      <c r="C53" s="137"/>
      <c r="D53" s="137"/>
      <c r="E53" s="137"/>
      <c r="F53" s="157"/>
      <c r="G53" s="11" t="s">
        <v>203</v>
      </c>
      <c r="H53" s="26" t="s">
        <v>570</v>
      </c>
      <c r="I53" s="85">
        <v>0</v>
      </c>
      <c r="J53" s="122">
        <v>85000</v>
      </c>
      <c r="K53" s="2"/>
    </row>
    <row r="54" spans="2:11" x14ac:dyDescent="0.25">
      <c r="B54" s="138" t="s">
        <v>206</v>
      </c>
      <c r="C54" s="138"/>
      <c r="D54" s="138"/>
      <c r="E54" s="138"/>
      <c r="F54" s="139"/>
      <c r="G54" s="8" t="s">
        <v>204</v>
      </c>
      <c r="H54" s="21" t="s">
        <v>205</v>
      </c>
      <c r="I54" s="84"/>
      <c r="J54" s="122"/>
      <c r="K54" s="2"/>
    </row>
    <row r="55" spans="2:11" ht="23.25" customHeight="1" x14ac:dyDescent="0.25">
      <c r="B55" s="138" t="s">
        <v>207</v>
      </c>
      <c r="C55" s="138"/>
      <c r="D55" s="138"/>
      <c r="E55" s="138"/>
      <c r="F55" s="139"/>
      <c r="G55" s="8" t="s">
        <v>208</v>
      </c>
      <c r="H55" s="21" t="s">
        <v>209</v>
      </c>
      <c r="I55" s="84"/>
      <c r="J55" s="122"/>
      <c r="K55" s="2"/>
    </row>
    <row r="56" spans="2:11" ht="23.25" customHeight="1" x14ac:dyDescent="0.25">
      <c r="B56" s="138" t="s">
        <v>523</v>
      </c>
      <c r="C56" s="138"/>
      <c r="D56" s="138"/>
      <c r="E56" s="138"/>
      <c r="F56" s="139"/>
      <c r="G56" s="8" t="s">
        <v>521</v>
      </c>
      <c r="H56" s="21" t="s">
        <v>522</v>
      </c>
      <c r="I56" s="84"/>
      <c r="J56" s="122"/>
      <c r="K56" s="2"/>
    </row>
    <row r="57" spans="2:11" x14ac:dyDescent="0.25">
      <c r="B57" s="138" t="s">
        <v>212</v>
      </c>
      <c r="C57" s="138"/>
      <c r="D57" s="138"/>
      <c r="E57" s="138"/>
      <c r="F57" s="139"/>
      <c r="G57" s="8" t="s">
        <v>210</v>
      </c>
      <c r="H57" s="21" t="s">
        <v>211</v>
      </c>
      <c r="I57" s="84"/>
      <c r="J57" s="122"/>
      <c r="K57" s="2"/>
    </row>
    <row r="58" spans="2:11" ht="34.5" customHeight="1" x14ac:dyDescent="0.25">
      <c r="B58" s="138" t="s">
        <v>215</v>
      </c>
      <c r="C58" s="138"/>
      <c r="D58" s="138"/>
      <c r="E58" s="138"/>
      <c r="F58" s="139"/>
      <c r="G58" s="8" t="s">
        <v>213</v>
      </c>
      <c r="H58" s="21" t="s">
        <v>214</v>
      </c>
      <c r="I58" s="84"/>
      <c r="J58" s="122"/>
      <c r="K58" s="2"/>
    </row>
    <row r="59" spans="2:11" x14ac:dyDescent="0.25">
      <c r="B59" s="155" t="s">
        <v>216</v>
      </c>
      <c r="C59" s="155"/>
      <c r="D59" s="155"/>
      <c r="E59" s="155"/>
      <c r="F59" s="156"/>
      <c r="G59" s="8" t="s">
        <v>217</v>
      </c>
      <c r="H59" s="21" t="s">
        <v>218</v>
      </c>
      <c r="I59" s="58">
        <f>I61+I62+I63+I64+I65</f>
        <v>0</v>
      </c>
      <c r="J59" s="67">
        <f>J61+J62+J63+J64+J65</f>
        <v>0</v>
      </c>
      <c r="K59" s="2"/>
    </row>
    <row r="60" spans="2:11" ht="15" customHeight="1" x14ac:dyDescent="0.25">
      <c r="B60" s="149" t="s">
        <v>18</v>
      </c>
      <c r="C60" s="149"/>
      <c r="D60" s="149"/>
      <c r="E60" s="149"/>
      <c r="F60" s="150"/>
      <c r="G60" s="12"/>
      <c r="H60" s="28"/>
      <c r="I60" s="23"/>
      <c r="J60" s="104"/>
      <c r="K60" s="2"/>
    </row>
    <row r="61" spans="2:11" ht="23.25" customHeight="1" x14ac:dyDescent="0.25">
      <c r="B61" s="137" t="s">
        <v>219</v>
      </c>
      <c r="C61" s="137"/>
      <c r="D61" s="137"/>
      <c r="E61" s="137"/>
      <c r="F61" s="157"/>
      <c r="G61" s="10" t="s">
        <v>220</v>
      </c>
      <c r="H61" s="24" t="s">
        <v>221</v>
      </c>
      <c r="I61" s="83"/>
      <c r="J61" s="122"/>
      <c r="K61" s="2"/>
    </row>
    <row r="62" spans="2:11" x14ac:dyDescent="0.25">
      <c r="B62" s="138" t="s">
        <v>230</v>
      </c>
      <c r="C62" s="138"/>
      <c r="D62" s="138"/>
      <c r="E62" s="138"/>
      <c r="F62" s="139"/>
      <c r="G62" s="10" t="s">
        <v>222</v>
      </c>
      <c r="H62" s="24" t="s">
        <v>223</v>
      </c>
      <c r="I62" s="83"/>
      <c r="J62" s="122"/>
      <c r="K62" s="2"/>
    </row>
    <row r="63" spans="2:11" ht="23.25" customHeight="1" x14ac:dyDescent="0.25">
      <c r="B63" s="138" t="s">
        <v>231</v>
      </c>
      <c r="C63" s="138"/>
      <c r="D63" s="138"/>
      <c r="E63" s="138"/>
      <c r="F63" s="139"/>
      <c r="G63" s="10" t="s">
        <v>224</v>
      </c>
      <c r="H63" s="24" t="s">
        <v>225</v>
      </c>
      <c r="I63" s="83"/>
      <c r="J63" s="122"/>
      <c r="K63" s="2"/>
    </row>
    <row r="64" spans="2:11" x14ac:dyDescent="0.25">
      <c r="B64" s="138" t="s">
        <v>232</v>
      </c>
      <c r="C64" s="138"/>
      <c r="D64" s="138"/>
      <c r="E64" s="138"/>
      <c r="F64" s="139"/>
      <c r="G64" s="10" t="s">
        <v>226</v>
      </c>
      <c r="H64" s="24" t="s">
        <v>228</v>
      </c>
      <c r="I64" s="83"/>
      <c r="J64" s="122"/>
      <c r="K64" s="2"/>
    </row>
    <row r="65" spans="2:11" ht="34.5" customHeight="1" x14ac:dyDescent="0.25">
      <c r="B65" s="138" t="s">
        <v>233</v>
      </c>
      <c r="C65" s="138"/>
      <c r="D65" s="138"/>
      <c r="E65" s="138"/>
      <c r="F65" s="139"/>
      <c r="G65" s="10" t="s">
        <v>227</v>
      </c>
      <c r="H65" s="24" t="s">
        <v>229</v>
      </c>
      <c r="I65" s="83"/>
      <c r="J65" s="122"/>
      <c r="K65" s="2"/>
    </row>
    <row r="66" spans="2:11" x14ac:dyDescent="0.25">
      <c r="B66" s="155" t="s">
        <v>235</v>
      </c>
      <c r="C66" s="155"/>
      <c r="D66" s="155"/>
      <c r="E66" s="155"/>
      <c r="F66" s="156"/>
      <c r="G66" s="8" t="s">
        <v>234</v>
      </c>
      <c r="H66" s="21"/>
      <c r="I66" s="58">
        <f>I68+I69+I73</f>
        <v>0</v>
      </c>
      <c r="J66" s="67">
        <f>J68+J69+J73</f>
        <v>0</v>
      </c>
      <c r="K66" s="2"/>
    </row>
    <row r="67" spans="2:11" x14ac:dyDescent="0.25">
      <c r="B67" s="149" t="s">
        <v>18</v>
      </c>
      <c r="C67" s="149"/>
      <c r="D67" s="149"/>
      <c r="E67" s="149"/>
      <c r="F67" s="150"/>
      <c r="G67" s="51"/>
      <c r="H67" s="52"/>
      <c r="I67" s="25"/>
      <c r="J67" s="56"/>
      <c r="K67" s="2"/>
    </row>
    <row r="68" spans="2:11" x14ac:dyDescent="0.25">
      <c r="B68" s="137" t="s">
        <v>238</v>
      </c>
      <c r="C68" s="137"/>
      <c r="D68" s="137"/>
      <c r="E68" s="137"/>
      <c r="F68" s="157"/>
      <c r="G68" s="10" t="s">
        <v>236</v>
      </c>
      <c r="H68" s="24" t="s">
        <v>237</v>
      </c>
      <c r="I68" s="83"/>
      <c r="J68" s="88"/>
      <c r="K68" s="2"/>
    </row>
    <row r="69" spans="2:11" ht="15.75" thickBot="1" x14ac:dyDescent="0.3">
      <c r="B69" s="138" t="s">
        <v>240</v>
      </c>
      <c r="C69" s="138"/>
      <c r="D69" s="138"/>
      <c r="E69" s="138"/>
      <c r="F69" s="139"/>
      <c r="G69" s="14" t="s">
        <v>239</v>
      </c>
      <c r="H69" s="34" t="s">
        <v>152</v>
      </c>
      <c r="I69" s="89"/>
      <c r="J69" s="90"/>
      <c r="K69" s="2"/>
    </row>
    <row r="70" spans="2:11" ht="15" customHeight="1" x14ac:dyDescent="0.25">
      <c r="B70" s="53"/>
      <c r="C70" s="54"/>
      <c r="D70" s="54"/>
      <c r="E70" s="54"/>
      <c r="F70" s="54"/>
      <c r="G70" s="4"/>
      <c r="H70" s="4"/>
      <c r="I70" s="18"/>
      <c r="J70" s="55" t="s">
        <v>36</v>
      </c>
      <c r="K70" s="2"/>
    </row>
    <row r="71" spans="2:11" ht="33.75" customHeight="1" x14ac:dyDescent="0.25">
      <c r="B71" s="146" t="s">
        <v>11</v>
      </c>
      <c r="C71" s="146"/>
      <c r="D71" s="146"/>
      <c r="E71" s="146"/>
      <c r="F71" s="147"/>
      <c r="G71" s="74" t="s">
        <v>12</v>
      </c>
      <c r="H71" s="74" t="s">
        <v>13</v>
      </c>
      <c r="I71" s="78" t="s">
        <v>14</v>
      </c>
      <c r="J71" s="79" t="s">
        <v>15</v>
      </c>
      <c r="K71" s="2"/>
    </row>
    <row r="72" spans="2:11" ht="15.75" thickBot="1" x14ac:dyDescent="0.3">
      <c r="B72" s="146">
        <v>1</v>
      </c>
      <c r="C72" s="146"/>
      <c r="D72" s="146"/>
      <c r="E72" s="146"/>
      <c r="F72" s="147"/>
      <c r="G72" s="80">
        <v>2</v>
      </c>
      <c r="H72" s="80">
        <v>3</v>
      </c>
      <c r="I72" s="80">
        <v>4</v>
      </c>
      <c r="J72" s="81">
        <v>5</v>
      </c>
      <c r="K72" s="2"/>
    </row>
    <row r="73" spans="2:11" x14ac:dyDescent="0.25">
      <c r="B73" s="138" t="s">
        <v>243</v>
      </c>
      <c r="C73" s="138"/>
      <c r="D73" s="138"/>
      <c r="E73" s="138"/>
      <c r="F73" s="139"/>
      <c r="G73" s="13" t="s">
        <v>241</v>
      </c>
      <c r="H73" s="29" t="s">
        <v>242</v>
      </c>
      <c r="I73" s="112"/>
      <c r="J73" s="114"/>
      <c r="K73" s="2"/>
    </row>
    <row r="74" spans="2:11" x14ac:dyDescent="0.25">
      <c r="B74" s="144" t="s">
        <v>26</v>
      </c>
      <c r="C74" s="144"/>
      <c r="D74" s="144"/>
      <c r="E74" s="144"/>
      <c r="F74" s="145"/>
      <c r="G74" s="8" t="s">
        <v>244</v>
      </c>
      <c r="H74" s="21"/>
      <c r="I74" s="60">
        <f>I76+I91</f>
        <v>0</v>
      </c>
      <c r="J74" s="70">
        <f>J76+J91</f>
        <v>0</v>
      </c>
      <c r="K74" s="2"/>
    </row>
    <row r="75" spans="2:11" x14ac:dyDescent="0.25">
      <c r="B75" s="204" t="s">
        <v>18</v>
      </c>
      <c r="C75" s="204"/>
      <c r="D75" s="204"/>
      <c r="E75" s="204"/>
      <c r="F75" s="205"/>
      <c r="G75" s="12"/>
      <c r="H75" s="28"/>
      <c r="I75" s="30"/>
      <c r="J75" s="56"/>
      <c r="K75" s="2"/>
    </row>
    <row r="76" spans="2:11" x14ac:dyDescent="0.25">
      <c r="B76" s="153" t="s">
        <v>27</v>
      </c>
      <c r="C76" s="153"/>
      <c r="D76" s="153"/>
      <c r="E76" s="153"/>
      <c r="F76" s="154"/>
      <c r="G76" s="11" t="s">
        <v>245</v>
      </c>
      <c r="H76" s="26" t="s">
        <v>572</v>
      </c>
      <c r="I76" s="59">
        <f>I78+I79+I80+I81+I90</f>
        <v>0</v>
      </c>
      <c r="J76" s="66">
        <f>J78+J79+J80+J81+J90</f>
        <v>0</v>
      </c>
      <c r="K76" s="2"/>
    </row>
    <row r="77" spans="2:11" x14ac:dyDescent="0.25">
      <c r="B77" s="223" t="s">
        <v>18</v>
      </c>
      <c r="C77" s="223"/>
      <c r="D77" s="223"/>
      <c r="E77" s="223"/>
      <c r="F77" s="224"/>
      <c r="G77" s="12"/>
      <c r="H77" s="28"/>
      <c r="I77" s="30"/>
      <c r="J77" s="56"/>
      <c r="K77" s="2"/>
    </row>
    <row r="78" spans="2:11" x14ac:dyDescent="0.25">
      <c r="B78" s="137" t="s">
        <v>29</v>
      </c>
      <c r="C78" s="137"/>
      <c r="D78" s="137"/>
      <c r="E78" s="137"/>
      <c r="F78" s="157"/>
      <c r="G78" s="11" t="s">
        <v>246</v>
      </c>
      <c r="H78" s="26" t="s">
        <v>573</v>
      </c>
      <c r="I78" s="83"/>
      <c r="J78" s="88"/>
      <c r="K78" s="2"/>
    </row>
    <row r="79" spans="2:11" x14ac:dyDescent="0.25">
      <c r="B79" s="138" t="s">
        <v>30</v>
      </c>
      <c r="C79" s="138"/>
      <c r="D79" s="138"/>
      <c r="E79" s="138"/>
      <c r="F79" s="139"/>
      <c r="G79" s="8" t="s">
        <v>247</v>
      </c>
      <c r="H79" s="21" t="s">
        <v>574</v>
      </c>
      <c r="I79" s="84"/>
      <c r="J79" s="87"/>
      <c r="K79" s="2"/>
    </row>
    <row r="80" spans="2:11" x14ac:dyDescent="0.25">
      <c r="B80" s="138" t="s">
        <v>31</v>
      </c>
      <c r="C80" s="138"/>
      <c r="D80" s="138"/>
      <c r="E80" s="138"/>
      <c r="F80" s="139"/>
      <c r="G80" s="8" t="s">
        <v>248</v>
      </c>
      <c r="H80" s="21" t="s">
        <v>575</v>
      </c>
      <c r="I80" s="84"/>
      <c r="J80" s="87"/>
      <c r="K80" s="2"/>
    </row>
    <row r="81" spans="2:11" x14ac:dyDescent="0.25">
      <c r="B81" s="138" t="s">
        <v>32</v>
      </c>
      <c r="C81" s="138"/>
      <c r="D81" s="138"/>
      <c r="E81" s="138"/>
      <c r="F81" s="139"/>
      <c r="G81" s="8" t="s">
        <v>249</v>
      </c>
      <c r="H81" s="21" t="s">
        <v>242</v>
      </c>
      <c r="I81" s="59">
        <f>I83+I84+I85+I86+I87+I88+I89</f>
        <v>0</v>
      </c>
      <c r="J81" s="66">
        <f>J83+J84+J85+J86+J87+J88+J89</f>
        <v>0</v>
      </c>
      <c r="K81" s="2"/>
    </row>
    <row r="82" spans="2:11" x14ac:dyDescent="0.25">
      <c r="B82" s="221" t="s">
        <v>18</v>
      </c>
      <c r="C82" s="221"/>
      <c r="D82" s="221"/>
      <c r="E82" s="221"/>
      <c r="F82" s="222"/>
      <c r="G82" s="12"/>
      <c r="H82" s="28"/>
      <c r="I82" s="23"/>
      <c r="J82" s="104"/>
      <c r="K82" s="2"/>
    </row>
    <row r="83" spans="2:11" x14ac:dyDescent="0.25">
      <c r="B83" s="163" t="s">
        <v>250</v>
      </c>
      <c r="C83" s="163"/>
      <c r="D83" s="163"/>
      <c r="E83" s="163"/>
      <c r="F83" s="164"/>
      <c r="G83" s="10" t="s">
        <v>251</v>
      </c>
      <c r="H83" s="24" t="s">
        <v>252</v>
      </c>
      <c r="I83" s="83"/>
      <c r="J83" s="120"/>
      <c r="K83" s="2"/>
    </row>
    <row r="84" spans="2:11" x14ac:dyDescent="0.25">
      <c r="B84" s="142" t="s">
        <v>253</v>
      </c>
      <c r="C84" s="142"/>
      <c r="D84" s="142"/>
      <c r="E84" s="142"/>
      <c r="F84" s="143"/>
      <c r="G84" s="10" t="s">
        <v>259</v>
      </c>
      <c r="H84" s="24" t="s">
        <v>264</v>
      </c>
      <c r="I84" s="83"/>
      <c r="J84" s="120"/>
      <c r="K84" s="2"/>
    </row>
    <row r="85" spans="2:11" x14ac:dyDescent="0.25">
      <c r="B85" s="142" t="s">
        <v>254</v>
      </c>
      <c r="C85" s="142"/>
      <c r="D85" s="142"/>
      <c r="E85" s="142"/>
      <c r="F85" s="143"/>
      <c r="G85" s="10" t="s">
        <v>260</v>
      </c>
      <c r="H85" s="24" t="s">
        <v>265</v>
      </c>
      <c r="I85" s="83"/>
      <c r="J85" s="120"/>
      <c r="K85" s="2"/>
    </row>
    <row r="86" spans="2:11" x14ac:dyDescent="0.25">
      <c r="B86" s="142" t="s">
        <v>255</v>
      </c>
      <c r="C86" s="142"/>
      <c r="D86" s="142"/>
      <c r="E86" s="142"/>
      <c r="F86" s="143"/>
      <c r="G86" s="10" t="s">
        <v>261</v>
      </c>
      <c r="H86" s="24" t="s">
        <v>266</v>
      </c>
      <c r="I86" s="83"/>
      <c r="J86" s="120"/>
      <c r="K86" s="2"/>
    </row>
    <row r="87" spans="2:11" x14ac:dyDescent="0.25">
      <c r="B87" s="142" t="s">
        <v>256</v>
      </c>
      <c r="C87" s="142"/>
      <c r="D87" s="142"/>
      <c r="E87" s="142"/>
      <c r="F87" s="143"/>
      <c r="G87" s="10" t="s">
        <v>262</v>
      </c>
      <c r="H87" s="24" t="s">
        <v>267</v>
      </c>
      <c r="I87" s="83"/>
      <c r="J87" s="120"/>
      <c r="K87" s="2"/>
    </row>
    <row r="88" spans="2:11" x14ac:dyDescent="0.25">
      <c r="B88" s="142" t="s">
        <v>257</v>
      </c>
      <c r="C88" s="142"/>
      <c r="D88" s="142"/>
      <c r="E88" s="142"/>
      <c r="F88" s="143"/>
      <c r="G88" s="10" t="s">
        <v>263</v>
      </c>
      <c r="H88" s="24" t="s">
        <v>268</v>
      </c>
      <c r="I88" s="83"/>
      <c r="J88" s="120"/>
      <c r="K88" s="2"/>
    </row>
    <row r="89" spans="2:11" x14ac:dyDescent="0.25">
      <c r="B89" s="142" t="s">
        <v>258</v>
      </c>
      <c r="C89" s="142"/>
      <c r="D89" s="142"/>
      <c r="E89" s="142"/>
      <c r="F89" s="143"/>
      <c r="G89" s="10" t="s">
        <v>505</v>
      </c>
      <c r="H89" s="24" t="s">
        <v>269</v>
      </c>
      <c r="I89" s="83"/>
      <c r="J89" s="120"/>
      <c r="K89" s="2"/>
    </row>
    <row r="90" spans="2:11" x14ac:dyDescent="0.25">
      <c r="B90" s="140" t="s">
        <v>530</v>
      </c>
      <c r="C90" s="140"/>
      <c r="D90" s="140"/>
      <c r="E90" s="140"/>
      <c r="F90" s="141"/>
      <c r="G90" s="10" t="s">
        <v>528</v>
      </c>
      <c r="H90" s="24" t="s">
        <v>529</v>
      </c>
      <c r="I90" s="121"/>
      <c r="J90" s="122"/>
      <c r="K90" s="2"/>
    </row>
    <row r="91" spans="2:11" x14ac:dyDescent="0.25">
      <c r="B91" s="155" t="s">
        <v>270</v>
      </c>
      <c r="C91" s="155"/>
      <c r="D91" s="155"/>
      <c r="E91" s="155"/>
      <c r="F91" s="156"/>
      <c r="G91" s="11" t="s">
        <v>271</v>
      </c>
      <c r="H91" s="26" t="s">
        <v>576</v>
      </c>
      <c r="I91" s="58">
        <f>SUM(I93:I95)</f>
        <v>0</v>
      </c>
      <c r="J91" s="67">
        <f>SUM(J93:J95)</f>
        <v>0</v>
      </c>
      <c r="K91" s="2"/>
    </row>
    <row r="92" spans="2:11" x14ac:dyDescent="0.25">
      <c r="B92" s="149" t="s">
        <v>18</v>
      </c>
      <c r="C92" s="149"/>
      <c r="D92" s="149"/>
      <c r="E92" s="149"/>
      <c r="F92" s="150"/>
      <c r="G92" s="12"/>
      <c r="H92" s="28"/>
      <c r="I92" s="30"/>
      <c r="J92" s="56"/>
      <c r="K92" s="2"/>
    </row>
    <row r="93" spans="2:11" x14ac:dyDescent="0.25">
      <c r="B93" s="137" t="s">
        <v>272</v>
      </c>
      <c r="C93" s="137"/>
      <c r="D93" s="137"/>
      <c r="E93" s="137"/>
      <c r="F93" s="157"/>
      <c r="G93" s="11" t="s">
        <v>273</v>
      </c>
      <c r="H93" s="26" t="s">
        <v>577</v>
      </c>
      <c r="I93" s="83"/>
      <c r="J93" s="88"/>
      <c r="K93" s="2"/>
    </row>
    <row r="94" spans="2:11" x14ac:dyDescent="0.25">
      <c r="B94" s="138" t="s">
        <v>274</v>
      </c>
      <c r="C94" s="138"/>
      <c r="D94" s="138"/>
      <c r="E94" s="138"/>
      <c r="F94" s="139"/>
      <c r="G94" s="8" t="s">
        <v>275</v>
      </c>
      <c r="H94" s="21" t="s">
        <v>578</v>
      </c>
      <c r="I94" s="84"/>
      <c r="J94" s="87"/>
      <c r="K94" s="2"/>
    </row>
    <row r="95" spans="2:11" x14ac:dyDescent="0.25">
      <c r="B95" s="140" t="s">
        <v>276</v>
      </c>
      <c r="C95" s="140"/>
      <c r="D95" s="140"/>
      <c r="E95" s="140"/>
      <c r="F95" s="141"/>
      <c r="G95" s="8" t="s">
        <v>277</v>
      </c>
      <c r="H95" s="21" t="s">
        <v>279</v>
      </c>
      <c r="I95" s="58">
        <f>I97+I98+I99+I100+I101+I102+I103</f>
        <v>0</v>
      </c>
      <c r="J95" s="67">
        <f>J97+J98+J99+J100+J101+J102+J103</f>
        <v>0</v>
      </c>
      <c r="K95" s="2"/>
    </row>
    <row r="96" spans="2:11" x14ac:dyDescent="0.25">
      <c r="B96" s="213" t="s">
        <v>18</v>
      </c>
      <c r="C96" s="213"/>
      <c r="D96" s="213"/>
      <c r="E96" s="213"/>
      <c r="F96" s="214"/>
      <c r="G96" s="12"/>
      <c r="H96" s="28"/>
      <c r="I96" s="23"/>
      <c r="J96" s="104"/>
      <c r="K96" s="2"/>
    </row>
    <row r="97" spans="2:11" ht="23.25" customHeight="1" x14ac:dyDescent="0.25">
      <c r="B97" s="151" t="s">
        <v>278</v>
      </c>
      <c r="C97" s="151"/>
      <c r="D97" s="151"/>
      <c r="E97" s="151"/>
      <c r="F97" s="152"/>
      <c r="G97" s="10" t="s">
        <v>280</v>
      </c>
      <c r="H97" s="24" t="s">
        <v>281</v>
      </c>
      <c r="I97" s="83"/>
      <c r="J97" s="120"/>
      <c r="K97" s="2"/>
    </row>
    <row r="98" spans="2:11" ht="23.25" customHeight="1" x14ac:dyDescent="0.25">
      <c r="B98" s="215" t="s">
        <v>294</v>
      </c>
      <c r="C98" s="215"/>
      <c r="D98" s="215"/>
      <c r="E98" s="215"/>
      <c r="F98" s="216"/>
      <c r="G98" s="8" t="s">
        <v>282</v>
      </c>
      <c r="H98" s="21" t="s">
        <v>288</v>
      </c>
      <c r="I98" s="84"/>
      <c r="J98" s="126"/>
      <c r="K98" s="2"/>
    </row>
    <row r="99" spans="2:11" ht="23.25" customHeight="1" x14ac:dyDescent="0.25">
      <c r="B99" s="215" t="s">
        <v>295</v>
      </c>
      <c r="C99" s="215"/>
      <c r="D99" s="215"/>
      <c r="E99" s="215"/>
      <c r="F99" s="216"/>
      <c r="G99" s="8" t="s">
        <v>283</v>
      </c>
      <c r="H99" s="21" t="s">
        <v>289</v>
      </c>
      <c r="I99" s="84"/>
      <c r="J99" s="126"/>
      <c r="K99" s="2"/>
    </row>
    <row r="100" spans="2:11" x14ac:dyDescent="0.25">
      <c r="B100" s="215" t="s">
        <v>296</v>
      </c>
      <c r="C100" s="215"/>
      <c r="D100" s="215"/>
      <c r="E100" s="215"/>
      <c r="F100" s="216"/>
      <c r="G100" s="8" t="s">
        <v>284</v>
      </c>
      <c r="H100" s="21" t="s">
        <v>290</v>
      </c>
      <c r="I100" s="84"/>
      <c r="J100" s="126"/>
      <c r="K100" s="2"/>
    </row>
    <row r="101" spans="2:11" x14ac:dyDescent="0.25">
      <c r="B101" s="215" t="s">
        <v>297</v>
      </c>
      <c r="C101" s="215"/>
      <c r="D101" s="215"/>
      <c r="E101" s="215"/>
      <c r="F101" s="216"/>
      <c r="G101" s="8" t="s">
        <v>285</v>
      </c>
      <c r="H101" s="21" t="s">
        <v>291</v>
      </c>
      <c r="I101" s="84"/>
      <c r="J101" s="126"/>
      <c r="K101" s="2"/>
    </row>
    <row r="102" spans="2:11" ht="23.25" customHeight="1" x14ac:dyDescent="0.25">
      <c r="B102" s="215" t="s">
        <v>298</v>
      </c>
      <c r="C102" s="215"/>
      <c r="D102" s="215"/>
      <c r="E102" s="215"/>
      <c r="F102" s="216"/>
      <c r="G102" s="8" t="s">
        <v>286</v>
      </c>
      <c r="H102" s="21" t="s">
        <v>292</v>
      </c>
      <c r="I102" s="84"/>
      <c r="J102" s="126"/>
      <c r="K102" s="2"/>
    </row>
    <row r="103" spans="2:11" x14ac:dyDescent="0.25">
      <c r="B103" s="215" t="s">
        <v>299</v>
      </c>
      <c r="C103" s="215"/>
      <c r="D103" s="215"/>
      <c r="E103" s="215"/>
      <c r="F103" s="216"/>
      <c r="G103" s="8" t="s">
        <v>287</v>
      </c>
      <c r="H103" s="21" t="s">
        <v>293</v>
      </c>
      <c r="I103" s="84"/>
      <c r="J103" s="126"/>
      <c r="K103" s="2"/>
    </row>
    <row r="104" spans="2:11" x14ac:dyDescent="0.25">
      <c r="B104" s="144" t="s">
        <v>301</v>
      </c>
      <c r="C104" s="144"/>
      <c r="D104" s="144"/>
      <c r="E104" s="144"/>
      <c r="F104" s="145"/>
      <c r="G104" s="8" t="s">
        <v>300</v>
      </c>
      <c r="H104" s="21"/>
      <c r="I104" s="60">
        <f>I106</f>
        <v>0</v>
      </c>
      <c r="J104" s="70">
        <f>J106</f>
        <v>0</v>
      </c>
      <c r="K104" s="2"/>
    </row>
    <row r="105" spans="2:11" x14ac:dyDescent="0.25">
      <c r="B105" s="217" t="s">
        <v>18</v>
      </c>
      <c r="C105" s="217"/>
      <c r="D105" s="217"/>
      <c r="E105" s="217"/>
      <c r="F105" s="218"/>
      <c r="G105" s="12"/>
      <c r="H105" s="28"/>
      <c r="I105" s="23"/>
      <c r="J105" s="104"/>
      <c r="K105" s="2"/>
    </row>
    <row r="106" spans="2:11" x14ac:dyDescent="0.25">
      <c r="B106" s="219" t="s">
        <v>33</v>
      </c>
      <c r="C106" s="219"/>
      <c r="D106" s="219"/>
      <c r="E106" s="219"/>
      <c r="F106" s="220"/>
      <c r="G106" s="10" t="s">
        <v>302</v>
      </c>
      <c r="H106" s="24" t="s">
        <v>303</v>
      </c>
      <c r="I106" s="83"/>
      <c r="J106" s="88"/>
      <c r="K106" s="2"/>
    </row>
    <row r="107" spans="2:11" x14ac:dyDescent="0.25">
      <c r="B107" s="213" t="s">
        <v>20</v>
      </c>
      <c r="C107" s="213"/>
      <c r="D107" s="213"/>
      <c r="E107" s="213"/>
      <c r="F107" s="214"/>
      <c r="G107" s="12"/>
      <c r="H107" s="28"/>
      <c r="I107" s="23"/>
      <c r="J107" s="104"/>
      <c r="K107" s="2"/>
    </row>
    <row r="108" spans="2:11" ht="15.75" thickBot="1" x14ac:dyDescent="0.3">
      <c r="B108" s="151" t="s">
        <v>34</v>
      </c>
      <c r="C108" s="151"/>
      <c r="D108" s="151"/>
      <c r="E108" s="151"/>
      <c r="F108" s="152"/>
      <c r="G108" s="44" t="s">
        <v>304</v>
      </c>
      <c r="H108" s="105" t="s">
        <v>305</v>
      </c>
      <c r="I108" s="92"/>
      <c r="J108" s="109"/>
      <c r="K108" s="2"/>
    </row>
    <row r="109" spans="2:11" x14ac:dyDescent="0.25">
      <c r="B109" s="115"/>
      <c r="C109" s="115"/>
      <c r="D109" s="115"/>
      <c r="E109" s="115"/>
      <c r="F109" s="115"/>
      <c r="G109" s="115"/>
      <c r="H109" s="115"/>
      <c r="I109" s="115"/>
      <c r="J109" s="16" t="s">
        <v>48</v>
      </c>
      <c r="K109" s="2"/>
    </row>
    <row r="110" spans="2:11" ht="22.5" customHeight="1" x14ac:dyDescent="0.25">
      <c r="B110" s="148" t="s">
        <v>35</v>
      </c>
      <c r="C110" s="148"/>
      <c r="D110" s="148"/>
      <c r="E110" s="148"/>
      <c r="F110" s="148"/>
      <c r="G110" s="148"/>
      <c r="H110" s="148"/>
      <c r="I110" s="148"/>
      <c r="J110" s="55"/>
      <c r="K110" s="2"/>
    </row>
    <row r="111" spans="2:11" ht="33.75" x14ac:dyDescent="0.25">
      <c r="B111" s="146" t="s">
        <v>11</v>
      </c>
      <c r="C111" s="146"/>
      <c r="D111" s="146"/>
      <c r="E111" s="146"/>
      <c r="F111" s="147"/>
      <c r="G111" s="77" t="s">
        <v>12</v>
      </c>
      <c r="H111" s="77" t="s">
        <v>13</v>
      </c>
      <c r="I111" s="78" t="s">
        <v>14</v>
      </c>
      <c r="J111" s="79" t="s">
        <v>15</v>
      </c>
      <c r="K111" s="2"/>
    </row>
    <row r="112" spans="2:11" ht="15.75" thickBot="1" x14ac:dyDescent="0.3">
      <c r="B112" s="146">
        <v>1</v>
      </c>
      <c r="C112" s="146"/>
      <c r="D112" s="146"/>
      <c r="E112" s="146"/>
      <c r="F112" s="147"/>
      <c r="G112" s="75">
        <v>2</v>
      </c>
      <c r="H112" s="75">
        <v>3</v>
      </c>
      <c r="I112" s="75">
        <v>4</v>
      </c>
      <c r="J112" s="81">
        <v>5</v>
      </c>
      <c r="K112" s="2"/>
    </row>
    <row r="113" spans="2:11" x14ac:dyDescent="0.25">
      <c r="B113" s="238" t="s">
        <v>37</v>
      </c>
      <c r="C113" s="238"/>
      <c r="D113" s="238"/>
      <c r="E113" s="238"/>
      <c r="F113" s="239"/>
      <c r="G113" s="7" t="s">
        <v>306</v>
      </c>
      <c r="H113" s="32"/>
      <c r="I113" s="71">
        <f>I114+I197+I226</f>
        <v>31268973.719999999</v>
      </c>
      <c r="J113" s="72">
        <f>J114+J197+J226</f>
        <v>31542053.649999999</v>
      </c>
      <c r="K113" s="2"/>
    </row>
    <row r="114" spans="2:11" x14ac:dyDescent="0.25">
      <c r="B114" s="144" t="s">
        <v>38</v>
      </c>
      <c r="C114" s="144"/>
      <c r="D114" s="144"/>
      <c r="E114" s="144"/>
      <c r="F114" s="145"/>
      <c r="G114" s="8" t="s">
        <v>307</v>
      </c>
      <c r="H114" s="21" t="s">
        <v>579</v>
      </c>
      <c r="I114" s="60">
        <f>I116+I122+I132+I133+I149+I155+I163+I166+I174+I188</f>
        <v>31268973.719999999</v>
      </c>
      <c r="J114" s="70">
        <f>J116+J122+J132+J133+J149+J155+J163+J166+J174+J188</f>
        <v>31519053.649999999</v>
      </c>
      <c r="K114" s="2"/>
    </row>
    <row r="115" spans="2:11" x14ac:dyDescent="0.25">
      <c r="B115" s="204" t="s">
        <v>18</v>
      </c>
      <c r="C115" s="204"/>
      <c r="D115" s="204"/>
      <c r="E115" s="204"/>
      <c r="F115" s="205"/>
      <c r="G115" s="12"/>
      <c r="H115" s="28"/>
      <c r="I115" s="23"/>
      <c r="J115" s="33"/>
      <c r="K115" s="2"/>
    </row>
    <row r="116" spans="2:11" x14ac:dyDescent="0.25">
      <c r="B116" s="153" t="s">
        <v>39</v>
      </c>
      <c r="C116" s="153"/>
      <c r="D116" s="153"/>
      <c r="E116" s="153"/>
      <c r="F116" s="154"/>
      <c r="G116" s="11" t="s">
        <v>308</v>
      </c>
      <c r="H116" s="26" t="s">
        <v>580</v>
      </c>
      <c r="I116" s="59">
        <f>SUM(I118:I121)</f>
        <v>21283677.640000001</v>
      </c>
      <c r="J116" s="66">
        <f>SUM(J118:J121)</f>
        <v>19860320</v>
      </c>
      <c r="K116" s="2"/>
    </row>
    <row r="117" spans="2:11" x14ac:dyDescent="0.25">
      <c r="B117" s="149" t="s">
        <v>20</v>
      </c>
      <c r="C117" s="149"/>
      <c r="D117" s="149"/>
      <c r="E117" s="149"/>
      <c r="F117" s="150"/>
      <c r="G117" s="12"/>
      <c r="H117" s="28"/>
      <c r="I117" s="23"/>
      <c r="J117" s="33"/>
      <c r="K117" s="2"/>
    </row>
    <row r="118" spans="2:11" x14ac:dyDescent="0.25">
      <c r="B118" s="137" t="s">
        <v>40</v>
      </c>
      <c r="C118" s="137"/>
      <c r="D118" s="137"/>
      <c r="E118" s="137"/>
      <c r="F118" s="157"/>
      <c r="G118" s="11" t="s">
        <v>309</v>
      </c>
      <c r="H118" s="26" t="s">
        <v>581</v>
      </c>
      <c r="I118" s="85">
        <v>16351481.1</v>
      </c>
      <c r="J118" s="86">
        <v>15257012.970000001</v>
      </c>
      <c r="K118" s="2"/>
    </row>
    <row r="119" spans="2:11" x14ac:dyDescent="0.25">
      <c r="B119" s="138" t="s">
        <v>310</v>
      </c>
      <c r="C119" s="138"/>
      <c r="D119" s="138"/>
      <c r="E119" s="138"/>
      <c r="F119" s="139"/>
      <c r="G119" s="8" t="s">
        <v>311</v>
      </c>
      <c r="H119" s="21" t="s">
        <v>582</v>
      </c>
      <c r="I119" s="84"/>
      <c r="J119" s="87"/>
      <c r="K119" s="2"/>
    </row>
    <row r="120" spans="2:11" x14ac:dyDescent="0.25">
      <c r="B120" s="138" t="s">
        <v>41</v>
      </c>
      <c r="C120" s="138"/>
      <c r="D120" s="138"/>
      <c r="E120" s="138"/>
      <c r="F120" s="139"/>
      <c r="G120" s="8" t="s">
        <v>312</v>
      </c>
      <c r="H120" s="21" t="s">
        <v>583</v>
      </c>
      <c r="I120" s="84">
        <v>4932196.54</v>
      </c>
      <c r="J120" s="87">
        <v>4603307.03</v>
      </c>
      <c r="K120" s="2"/>
    </row>
    <row r="121" spans="2:11" x14ac:dyDescent="0.25">
      <c r="B121" s="138" t="s">
        <v>314</v>
      </c>
      <c r="C121" s="138"/>
      <c r="D121" s="138"/>
      <c r="E121" s="138"/>
      <c r="F121" s="139"/>
      <c r="G121" s="8" t="s">
        <v>313</v>
      </c>
      <c r="H121" s="21" t="s">
        <v>315</v>
      </c>
      <c r="I121" s="84"/>
      <c r="J121" s="126"/>
      <c r="K121" s="2"/>
    </row>
    <row r="122" spans="2:11" x14ac:dyDescent="0.25">
      <c r="B122" s="155" t="s">
        <v>173</v>
      </c>
      <c r="C122" s="155"/>
      <c r="D122" s="155"/>
      <c r="E122" s="155"/>
      <c r="F122" s="156"/>
      <c r="G122" s="8" t="s">
        <v>316</v>
      </c>
      <c r="H122" s="21" t="s">
        <v>584</v>
      </c>
      <c r="I122" s="58">
        <f>SUM(I124:I131)</f>
        <v>3923688.32</v>
      </c>
      <c r="J122" s="67">
        <f>SUM(J124:J131)</f>
        <v>4355468.97</v>
      </c>
      <c r="K122" s="2"/>
    </row>
    <row r="123" spans="2:11" x14ac:dyDescent="0.25">
      <c r="B123" s="149" t="s">
        <v>20</v>
      </c>
      <c r="C123" s="149"/>
      <c r="D123" s="149"/>
      <c r="E123" s="149"/>
      <c r="F123" s="150"/>
      <c r="G123" s="12"/>
      <c r="H123" s="28"/>
      <c r="I123" s="23"/>
      <c r="J123" s="33"/>
      <c r="K123" s="2"/>
    </row>
    <row r="124" spans="2:11" x14ac:dyDescent="0.25">
      <c r="B124" s="137" t="s">
        <v>42</v>
      </c>
      <c r="C124" s="137"/>
      <c r="D124" s="137"/>
      <c r="E124" s="137"/>
      <c r="F124" s="157"/>
      <c r="G124" s="11" t="s">
        <v>317</v>
      </c>
      <c r="H124" s="26" t="s">
        <v>585</v>
      </c>
      <c r="I124" s="85">
        <v>91125.57</v>
      </c>
      <c r="J124" s="86">
        <v>82526.649999999994</v>
      </c>
      <c r="K124" s="2"/>
    </row>
    <row r="125" spans="2:11" x14ac:dyDescent="0.25">
      <c r="B125" s="138" t="s">
        <v>43</v>
      </c>
      <c r="C125" s="138"/>
      <c r="D125" s="138"/>
      <c r="E125" s="138"/>
      <c r="F125" s="139"/>
      <c r="G125" s="8" t="s">
        <v>318</v>
      </c>
      <c r="H125" s="21" t="s">
        <v>587</v>
      </c>
      <c r="I125" s="84"/>
      <c r="J125" s="87"/>
      <c r="K125" s="2"/>
    </row>
    <row r="126" spans="2:11" x14ac:dyDescent="0.25">
      <c r="B126" s="138" t="s">
        <v>44</v>
      </c>
      <c r="C126" s="138"/>
      <c r="D126" s="138"/>
      <c r="E126" s="138"/>
      <c r="F126" s="139"/>
      <c r="G126" s="8" t="s">
        <v>319</v>
      </c>
      <c r="H126" s="21" t="s">
        <v>588</v>
      </c>
      <c r="I126" s="84">
        <v>2791644.76</v>
      </c>
      <c r="J126" s="87">
        <v>2827903.07</v>
      </c>
      <c r="K126" s="2"/>
    </row>
    <row r="127" spans="2:11" ht="23.25" customHeight="1" x14ac:dyDescent="0.25">
      <c r="B127" s="138" t="s">
        <v>321</v>
      </c>
      <c r="C127" s="138"/>
      <c r="D127" s="138"/>
      <c r="E127" s="138"/>
      <c r="F127" s="139"/>
      <c r="G127" s="8" t="s">
        <v>320</v>
      </c>
      <c r="H127" s="21" t="s">
        <v>589</v>
      </c>
      <c r="I127" s="84"/>
      <c r="J127" s="87"/>
      <c r="K127" s="2"/>
    </row>
    <row r="128" spans="2:11" x14ac:dyDescent="0.25">
      <c r="B128" s="138" t="s">
        <v>45</v>
      </c>
      <c r="C128" s="138"/>
      <c r="D128" s="138"/>
      <c r="E128" s="138"/>
      <c r="F128" s="139"/>
      <c r="G128" s="8" t="s">
        <v>322</v>
      </c>
      <c r="H128" s="21" t="s">
        <v>590</v>
      </c>
      <c r="I128" s="84">
        <v>734899.3</v>
      </c>
      <c r="J128" s="87">
        <v>792105.36</v>
      </c>
      <c r="K128" s="2"/>
    </row>
    <row r="129" spans="2:11" x14ac:dyDescent="0.25">
      <c r="B129" s="138" t="s">
        <v>46</v>
      </c>
      <c r="C129" s="138"/>
      <c r="D129" s="138"/>
      <c r="E129" s="138"/>
      <c r="F129" s="139"/>
      <c r="G129" s="8" t="s">
        <v>323</v>
      </c>
      <c r="H129" s="21" t="s">
        <v>591</v>
      </c>
      <c r="I129" s="84">
        <v>300453.59999999998</v>
      </c>
      <c r="J129" s="87">
        <v>646783</v>
      </c>
      <c r="K129" s="2"/>
    </row>
    <row r="130" spans="2:11" x14ac:dyDescent="0.25">
      <c r="B130" s="138" t="s">
        <v>326</v>
      </c>
      <c r="C130" s="138"/>
      <c r="D130" s="138"/>
      <c r="E130" s="138"/>
      <c r="F130" s="139"/>
      <c r="G130" s="8" t="s">
        <v>324</v>
      </c>
      <c r="H130" s="21" t="s">
        <v>325</v>
      </c>
      <c r="I130" s="84">
        <v>5565.09</v>
      </c>
      <c r="J130" s="126">
        <v>6150.89</v>
      </c>
      <c r="K130" s="2"/>
    </row>
    <row r="131" spans="2:11" ht="23.25" customHeight="1" x14ac:dyDescent="0.25">
      <c r="B131" s="138" t="s">
        <v>329</v>
      </c>
      <c r="C131" s="138"/>
      <c r="D131" s="138"/>
      <c r="E131" s="138"/>
      <c r="F131" s="139"/>
      <c r="G131" s="8" t="s">
        <v>327</v>
      </c>
      <c r="H131" s="21" t="s">
        <v>328</v>
      </c>
      <c r="I131" s="84"/>
      <c r="J131" s="126"/>
      <c r="K131" s="2"/>
    </row>
    <row r="132" spans="2:11" x14ac:dyDescent="0.25">
      <c r="B132" s="155" t="s">
        <v>47</v>
      </c>
      <c r="C132" s="155"/>
      <c r="D132" s="155"/>
      <c r="E132" s="155"/>
      <c r="F132" s="156"/>
      <c r="G132" s="8" t="s">
        <v>330</v>
      </c>
      <c r="H132" s="21" t="s">
        <v>592</v>
      </c>
      <c r="I132" s="100"/>
      <c r="J132" s="108"/>
      <c r="K132" s="2"/>
    </row>
    <row r="133" spans="2:11" x14ac:dyDescent="0.25">
      <c r="B133" s="155" t="s">
        <v>331</v>
      </c>
      <c r="C133" s="155"/>
      <c r="D133" s="155"/>
      <c r="E133" s="155"/>
      <c r="F133" s="156"/>
      <c r="G133" s="8" t="s">
        <v>332</v>
      </c>
      <c r="H133" s="21" t="s">
        <v>593</v>
      </c>
      <c r="I133" s="58">
        <f>SUM(I135:I141,I145,I146,I147,I148)</f>
        <v>0</v>
      </c>
      <c r="J133" s="67">
        <f>SUM(J135:J141,J145,J146,J147,J148)</f>
        <v>0</v>
      </c>
      <c r="K133" s="2"/>
    </row>
    <row r="134" spans="2:11" x14ac:dyDescent="0.25">
      <c r="B134" s="149" t="s">
        <v>28</v>
      </c>
      <c r="C134" s="149"/>
      <c r="D134" s="149"/>
      <c r="E134" s="149"/>
      <c r="F134" s="150"/>
      <c r="G134" s="12"/>
      <c r="H134" s="28"/>
      <c r="I134" s="23"/>
      <c r="J134" s="33"/>
      <c r="K134" s="2"/>
    </row>
    <row r="135" spans="2:11" ht="23.25" customHeight="1" x14ac:dyDescent="0.25">
      <c r="B135" s="137" t="s">
        <v>334</v>
      </c>
      <c r="C135" s="137"/>
      <c r="D135" s="137"/>
      <c r="E135" s="137"/>
      <c r="F135" s="157"/>
      <c r="G135" s="10" t="s">
        <v>333</v>
      </c>
      <c r="H135" s="24" t="s">
        <v>594</v>
      </c>
      <c r="I135" s="121"/>
      <c r="J135" s="120"/>
      <c r="K135" s="2"/>
    </row>
    <row r="136" spans="2:11" ht="23.25" customHeight="1" x14ac:dyDescent="0.25">
      <c r="B136" s="138" t="s">
        <v>336</v>
      </c>
      <c r="C136" s="138"/>
      <c r="D136" s="138"/>
      <c r="E136" s="138"/>
      <c r="F136" s="139"/>
      <c r="G136" s="8" t="s">
        <v>335</v>
      </c>
      <c r="H136" s="21" t="s">
        <v>586</v>
      </c>
      <c r="I136" s="84"/>
      <c r="J136" s="126"/>
      <c r="K136" s="2"/>
    </row>
    <row r="137" spans="2:11" ht="23.25" customHeight="1" x14ac:dyDescent="0.25">
      <c r="B137" s="138" t="s">
        <v>347</v>
      </c>
      <c r="C137" s="138"/>
      <c r="D137" s="138"/>
      <c r="E137" s="138"/>
      <c r="F137" s="139"/>
      <c r="G137" s="11" t="s">
        <v>337</v>
      </c>
      <c r="H137" s="43" t="s">
        <v>342</v>
      </c>
      <c r="I137" s="84"/>
      <c r="J137" s="126"/>
      <c r="K137" s="2"/>
    </row>
    <row r="138" spans="2:11" ht="23.25" customHeight="1" x14ac:dyDescent="0.25">
      <c r="B138" s="138" t="s">
        <v>348</v>
      </c>
      <c r="C138" s="138"/>
      <c r="D138" s="138"/>
      <c r="E138" s="138"/>
      <c r="F138" s="139"/>
      <c r="G138" s="8" t="s">
        <v>338</v>
      </c>
      <c r="H138" s="43" t="s">
        <v>343</v>
      </c>
      <c r="I138" s="84"/>
      <c r="J138" s="126"/>
      <c r="K138" s="2"/>
    </row>
    <row r="139" spans="2:11" ht="23.25" customHeight="1" x14ac:dyDescent="0.25">
      <c r="B139" s="138" t="s">
        <v>349</v>
      </c>
      <c r="C139" s="138"/>
      <c r="D139" s="138"/>
      <c r="E139" s="138"/>
      <c r="F139" s="139"/>
      <c r="G139" s="11" t="s">
        <v>339</v>
      </c>
      <c r="H139" s="43" t="s">
        <v>344</v>
      </c>
      <c r="I139" s="84"/>
      <c r="J139" s="126"/>
      <c r="K139" s="2"/>
    </row>
    <row r="140" spans="2:11" ht="23.25" customHeight="1" x14ac:dyDescent="0.25">
      <c r="B140" s="138" t="s">
        <v>350</v>
      </c>
      <c r="C140" s="138"/>
      <c r="D140" s="138"/>
      <c r="E140" s="138"/>
      <c r="F140" s="139"/>
      <c r="G140" s="8" t="s">
        <v>340</v>
      </c>
      <c r="H140" s="43" t="s">
        <v>345</v>
      </c>
      <c r="I140" s="84"/>
      <c r="J140" s="126"/>
      <c r="K140" s="2"/>
    </row>
    <row r="141" spans="2:11" ht="24" customHeight="1" thickBot="1" x14ac:dyDescent="0.3">
      <c r="B141" s="138" t="s">
        <v>351</v>
      </c>
      <c r="C141" s="138"/>
      <c r="D141" s="138"/>
      <c r="E141" s="138"/>
      <c r="F141" s="139"/>
      <c r="G141" s="44" t="s">
        <v>341</v>
      </c>
      <c r="H141" s="116" t="s">
        <v>346</v>
      </c>
      <c r="I141" s="89"/>
      <c r="J141" s="124"/>
      <c r="K141" s="2"/>
    </row>
    <row r="142" spans="2:11" x14ac:dyDescent="0.25">
      <c r="B142" s="206"/>
      <c r="C142" s="206"/>
      <c r="D142" s="206"/>
      <c r="E142" s="206"/>
      <c r="F142" s="206"/>
      <c r="G142" s="206"/>
      <c r="H142" s="206"/>
      <c r="I142" s="206"/>
      <c r="J142" s="55" t="s">
        <v>56</v>
      </c>
      <c r="K142" s="2"/>
    </row>
    <row r="143" spans="2:11" ht="33.75" x14ac:dyDescent="0.25">
      <c r="B143" s="146" t="s">
        <v>11</v>
      </c>
      <c r="C143" s="146"/>
      <c r="D143" s="146"/>
      <c r="E143" s="146"/>
      <c r="F143" s="147"/>
      <c r="G143" s="77" t="s">
        <v>12</v>
      </c>
      <c r="H143" s="77" t="s">
        <v>13</v>
      </c>
      <c r="I143" s="78" t="s">
        <v>14</v>
      </c>
      <c r="J143" s="79" t="s">
        <v>15</v>
      </c>
      <c r="K143" s="2"/>
    </row>
    <row r="144" spans="2:11" ht="15.75" thickBot="1" x14ac:dyDescent="0.3">
      <c r="B144" s="146">
        <v>1</v>
      </c>
      <c r="C144" s="146"/>
      <c r="D144" s="146"/>
      <c r="E144" s="146"/>
      <c r="F144" s="147"/>
      <c r="G144" s="80">
        <v>2</v>
      </c>
      <c r="H144" s="80">
        <v>3</v>
      </c>
      <c r="I144" s="80">
        <v>4</v>
      </c>
      <c r="J144" s="81">
        <v>5</v>
      </c>
      <c r="K144" s="2"/>
    </row>
    <row r="145" spans="2:11" ht="23.25" customHeight="1" x14ac:dyDescent="0.25">
      <c r="B145" s="138" t="s">
        <v>354</v>
      </c>
      <c r="C145" s="138"/>
      <c r="D145" s="138"/>
      <c r="E145" s="138"/>
      <c r="F145" s="139"/>
      <c r="G145" s="13" t="s">
        <v>352</v>
      </c>
      <c r="H145" s="93" t="s">
        <v>353</v>
      </c>
      <c r="I145" s="112"/>
      <c r="J145" s="117"/>
      <c r="K145" s="2"/>
    </row>
    <row r="146" spans="2:11" ht="23.25" customHeight="1" x14ac:dyDescent="0.25">
      <c r="B146" s="138" t="s">
        <v>361</v>
      </c>
      <c r="C146" s="138"/>
      <c r="D146" s="138"/>
      <c r="E146" s="138"/>
      <c r="F146" s="139"/>
      <c r="G146" s="10" t="s">
        <v>355</v>
      </c>
      <c r="H146" s="24" t="s">
        <v>358</v>
      </c>
      <c r="I146" s="83"/>
      <c r="J146" s="120"/>
      <c r="K146" s="2"/>
    </row>
    <row r="147" spans="2:11" ht="23.25" customHeight="1" x14ac:dyDescent="0.25">
      <c r="B147" s="138" t="s">
        <v>362</v>
      </c>
      <c r="C147" s="138"/>
      <c r="D147" s="138"/>
      <c r="E147" s="138"/>
      <c r="F147" s="139"/>
      <c r="G147" s="10" t="s">
        <v>356</v>
      </c>
      <c r="H147" s="24" t="s">
        <v>359</v>
      </c>
      <c r="I147" s="83"/>
      <c r="J147" s="126"/>
      <c r="K147" s="2"/>
    </row>
    <row r="148" spans="2:11" ht="23.25" customHeight="1" x14ac:dyDescent="0.25">
      <c r="B148" s="138" t="s">
        <v>363</v>
      </c>
      <c r="C148" s="138"/>
      <c r="D148" s="138"/>
      <c r="E148" s="138"/>
      <c r="F148" s="139"/>
      <c r="G148" s="10" t="s">
        <v>357</v>
      </c>
      <c r="H148" s="24" t="s">
        <v>360</v>
      </c>
      <c r="I148" s="83"/>
      <c r="J148" s="126"/>
      <c r="K148" s="2"/>
    </row>
    <row r="149" spans="2:11" x14ac:dyDescent="0.25">
      <c r="B149" s="155" t="s">
        <v>49</v>
      </c>
      <c r="C149" s="155"/>
      <c r="D149" s="155"/>
      <c r="E149" s="155"/>
      <c r="F149" s="156"/>
      <c r="G149" s="10" t="s">
        <v>364</v>
      </c>
      <c r="H149" s="24" t="s">
        <v>597</v>
      </c>
      <c r="I149" s="59">
        <f>SUM(I151:I154)</f>
        <v>0</v>
      </c>
      <c r="J149" s="67">
        <f>SUM(J151:J154)</f>
        <v>0</v>
      </c>
      <c r="K149" s="2"/>
    </row>
    <row r="150" spans="2:11" x14ac:dyDescent="0.25">
      <c r="B150" s="149" t="s">
        <v>20</v>
      </c>
      <c r="C150" s="149"/>
      <c r="D150" s="149"/>
      <c r="E150" s="149"/>
      <c r="F150" s="150"/>
      <c r="G150" s="12"/>
      <c r="H150" s="28"/>
      <c r="I150" s="23"/>
      <c r="J150" s="33"/>
      <c r="K150" s="2"/>
    </row>
    <row r="151" spans="2:11" ht="23.25" customHeight="1" x14ac:dyDescent="0.25">
      <c r="B151" s="137" t="s">
        <v>535</v>
      </c>
      <c r="C151" s="137"/>
      <c r="D151" s="137"/>
      <c r="E151" s="137"/>
      <c r="F151" s="157"/>
      <c r="G151" s="11" t="s">
        <v>365</v>
      </c>
      <c r="H151" s="24" t="s">
        <v>598</v>
      </c>
      <c r="I151" s="83"/>
      <c r="J151" s="88"/>
      <c r="K151" s="2"/>
    </row>
    <row r="152" spans="2:11" x14ac:dyDescent="0.25">
      <c r="B152" s="138" t="s">
        <v>536</v>
      </c>
      <c r="C152" s="138"/>
      <c r="D152" s="138"/>
      <c r="E152" s="138"/>
      <c r="F152" s="139"/>
      <c r="G152" s="8" t="s">
        <v>366</v>
      </c>
      <c r="H152" s="21" t="s">
        <v>599</v>
      </c>
      <c r="I152" s="84"/>
      <c r="J152" s="87"/>
      <c r="K152" s="2"/>
    </row>
    <row r="153" spans="2:11" ht="23.25" customHeight="1" x14ac:dyDescent="0.25">
      <c r="B153" s="138" t="s">
        <v>538</v>
      </c>
      <c r="C153" s="138"/>
      <c r="D153" s="138"/>
      <c r="E153" s="138"/>
      <c r="F153" s="139"/>
      <c r="G153" s="8" t="s">
        <v>531</v>
      </c>
      <c r="H153" s="21" t="s">
        <v>533</v>
      </c>
      <c r="I153" s="84"/>
      <c r="J153" s="87"/>
      <c r="K153" s="2"/>
    </row>
    <row r="154" spans="2:11" x14ac:dyDescent="0.25">
      <c r="B154" s="138" t="s">
        <v>537</v>
      </c>
      <c r="C154" s="138"/>
      <c r="D154" s="138"/>
      <c r="E154" s="138"/>
      <c r="F154" s="139"/>
      <c r="G154" s="8" t="s">
        <v>532</v>
      </c>
      <c r="H154" s="21" t="s">
        <v>534</v>
      </c>
      <c r="I154" s="84"/>
      <c r="J154" s="87"/>
      <c r="K154" s="2"/>
    </row>
    <row r="155" spans="2:11" x14ac:dyDescent="0.25">
      <c r="B155" s="155" t="s">
        <v>50</v>
      </c>
      <c r="C155" s="155"/>
      <c r="D155" s="155"/>
      <c r="E155" s="155"/>
      <c r="F155" s="156"/>
      <c r="G155" s="8" t="s">
        <v>367</v>
      </c>
      <c r="H155" s="21" t="s">
        <v>600</v>
      </c>
      <c r="I155" s="58">
        <f>SUM(I157:I162)</f>
        <v>24569.360000000001</v>
      </c>
      <c r="J155" s="67">
        <f>SUM(J157:J162)</f>
        <v>0</v>
      </c>
      <c r="K155" s="2"/>
    </row>
    <row r="156" spans="2:11" x14ac:dyDescent="0.25">
      <c r="B156" s="149" t="s">
        <v>20</v>
      </c>
      <c r="C156" s="149"/>
      <c r="D156" s="149"/>
      <c r="E156" s="149"/>
      <c r="F156" s="150"/>
      <c r="G156" s="12"/>
      <c r="H156" s="28"/>
      <c r="I156" s="23"/>
      <c r="J156" s="33"/>
      <c r="K156" s="2"/>
    </row>
    <row r="157" spans="2:11" x14ac:dyDescent="0.25">
      <c r="B157" s="137" t="s">
        <v>369</v>
      </c>
      <c r="C157" s="137"/>
      <c r="D157" s="137"/>
      <c r="E157" s="137"/>
      <c r="F157" s="157"/>
      <c r="G157" s="10" t="s">
        <v>368</v>
      </c>
      <c r="H157" s="24" t="s">
        <v>601</v>
      </c>
      <c r="I157" s="83"/>
      <c r="J157" s="120"/>
      <c r="K157" s="2"/>
    </row>
    <row r="158" spans="2:11" x14ac:dyDescent="0.25">
      <c r="B158" s="138" t="s">
        <v>371</v>
      </c>
      <c r="C158" s="138"/>
      <c r="D158" s="138"/>
      <c r="E158" s="138"/>
      <c r="F158" s="139"/>
      <c r="G158" s="8" t="s">
        <v>370</v>
      </c>
      <c r="H158" s="21" t="s">
        <v>602</v>
      </c>
      <c r="I158" s="84"/>
      <c r="J158" s="126"/>
      <c r="K158" s="2"/>
    </row>
    <row r="159" spans="2:11" ht="23.25" customHeight="1" x14ac:dyDescent="0.25">
      <c r="B159" s="138" t="s">
        <v>373</v>
      </c>
      <c r="C159" s="138"/>
      <c r="D159" s="138"/>
      <c r="E159" s="138"/>
      <c r="F159" s="139"/>
      <c r="G159" s="8" t="s">
        <v>372</v>
      </c>
      <c r="H159" s="21" t="s">
        <v>374</v>
      </c>
      <c r="I159" s="84"/>
      <c r="J159" s="126"/>
      <c r="K159" s="2"/>
    </row>
    <row r="160" spans="2:11" ht="23.25" customHeight="1" x14ac:dyDescent="0.25">
      <c r="B160" s="138" t="s">
        <v>375</v>
      </c>
      <c r="C160" s="138"/>
      <c r="D160" s="138"/>
      <c r="E160" s="138"/>
      <c r="F160" s="139"/>
      <c r="G160" s="8" t="s">
        <v>376</v>
      </c>
      <c r="H160" s="21" t="s">
        <v>377</v>
      </c>
      <c r="I160" s="84"/>
      <c r="J160" s="126"/>
      <c r="K160" s="2"/>
    </row>
    <row r="161" spans="2:11" x14ac:dyDescent="0.25">
      <c r="B161" s="138" t="s">
        <v>378</v>
      </c>
      <c r="C161" s="138"/>
      <c r="D161" s="138"/>
      <c r="E161" s="138"/>
      <c r="F161" s="139"/>
      <c r="G161" s="8" t="s">
        <v>379</v>
      </c>
      <c r="H161" s="21" t="s">
        <v>380</v>
      </c>
      <c r="I161" s="84">
        <v>24569.360000000001</v>
      </c>
      <c r="J161" s="126"/>
      <c r="K161" s="2"/>
    </row>
    <row r="162" spans="2:11" x14ac:dyDescent="0.25">
      <c r="B162" s="138" t="s">
        <v>381</v>
      </c>
      <c r="C162" s="138"/>
      <c r="D162" s="138"/>
      <c r="E162" s="138"/>
      <c r="F162" s="139"/>
      <c r="G162" s="8" t="s">
        <v>382</v>
      </c>
      <c r="H162" s="21" t="s">
        <v>383</v>
      </c>
      <c r="I162" s="84"/>
      <c r="J162" s="126"/>
      <c r="K162" s="2"/>
    </row>
    <row r="163" spans="2:11" x14ac:dyDescent="0.25">
      <c r="B163" s="155" t="s">
        <v>51</v>
      </c>
      <c r="C163" s="155"/>
      <c r="D163" s="155"/>
      <c r="E163" s="155"/>
      <c r="F163" s="156"/>
      <c r="G163" s="8" t="s">
        <v>384</v>
      </c>
      <c r="H163" s="21" t="s">
        <v>596</v>
      </c>
      <c r="I163" s="58">
        <f>I165</f>
        <v>0</v>
      </c>
      <c r="J163" s="67">
        <f>J165</f>
        <v>0</v>
      </c>
      <c r="K163" s="2"/>
    </row>
    <row r="164" spans="2:11" x14ac:dyDescent="0.25">
      <c r="B164" s="149" t="s">
        <v>20</v>
      </c>
      <c r="C164" s="149"/>
      <c r="D164" s="149"/>
      <c r="E164" s="149"/>
      <c r="F164" s="150"/>
      <c r="G164" s="12"/>
      <c r="H164" s="28"/>
      <c r="I164" s="23"/>
      <c r="J164" s="33"/>
      <c r="K164" s="2"/>
    </row>
    <row r="165" spans="2:11" x14ac:dyDescent="0.25">
      <c r="B165" s="137" t="s">
        <v>52</v>
      </c>
      <c r="C165" s="137"/>
      <c r="D165" s="137"/>
      <c r="E165" s="137"/>
      <c r="F165" s="157"/>
      <c r="G165" s="11" t="s">
        <v>385</v>
      </c>
      <c r="H165" s="26" t="s">
        <v>595</v>
      </c>
      <c r="I165" s="83"/>
      <c r="J165" s="91"/>
      <c r="K165" s="2"/>
    </row>
    <row r="166" spans="2:11" x14ac:dyDescent="0.25">
      <c r="B166" s="155" t="s">
        <v>387</v>
      </c>
      <c r="C166" s="155"/>
      <c r="D166" s="155"/>
      <c r="E166" s="155"/>
      <c r="F166" s="156"/>
      <c r="G166" s="8" t="s">
        <v>386</v>
      </c>
      <c r="H166" s="21" t="s">
        <v>388</v>
      </c>
      <c r="I166" s="58">
        <f>I168+I169+I170+I171+I172+I173</f>
        <v>0</v>
      </c>
      <c r="J166" s="67">
        <f>J168+J169+J170+J171+J172+J173</f>
        <v>0</v>
      </c>
      <c r="K166" s="2"/>
    </row>
    <row r="167" spans="2:11" x14ac:dyDescent="0.25">
      <c r="B167" s="149" t="s">
        <v>18</v>
      </c>
      <c r="C167" s="149"/>
      <c r="D167" s="149"/>
      <c r="E167" s="149"/>
      <c r="F167" s="150"/>
      <c r="G167" s="12"/>
      <c r="H167" s="28"/>
      <c r="I167" s="23"/>
      <c r="J167" s="33"/>
      <c r="K167" s="2"/>
    </row>
    <row r="168" spans="2:11" ht="23.25" customHeight="1" x14ac:dyDescent="0.25">
      <c r="B168" s="137" t="s">
        <v>401</v>
      </c>
      <c r="C168" s="137"/>
      <c r="D168" s="137"/>
      <c r="E168" s="137"/>
      <c r="F168" s="157"/>
      <c r="G168" s="10" t="s">
        <v>389</v>
      </c>
      <c r="H168" s="24" t="s">
        <v>395</v>
      </c>
      <c r="I168" s="83"/>
      <c r="J168" s="122"/>
      <c r="K168" s="2"/>
    </row>
    <row r="169" spans="2:11" ht="23.25" customHeight="1" x14ac:dyDescent="0.25">
      <c r="B169" s="138" t="s">
        <v>402</v>
      </c>
      <c r="C169" s="138"/>
      <c r="D169" s="138"/>
      <c r="E169" s="138"/>
      <c r="F169" s="139"/>
      <c r="G169" s="8" t="s">
        <v>390</v>
      </c>
      <c r="H169" s="21" t="s">
        <v>396</v>
      </c>
      <c r="I169" s="83"/>
      <c r="J169" s="122"/>
      <c r="K169" s="2"/>
    </row>
    <row r="170" spans="2:11" ht="23.25" customHeight="1" x14ac:dyDescent="0.25">
      <c r="B170" s="138" t="s">
        <v>403</v>
      </c>
      <c r="C170" s="138"/>
      <c r="D170" s="138"/>
      <c r="E170" s="138"/>
      <c r="F170" s="139"/>
      <c r="G170" s="8" t="s">
        <v>391</v>
      </c>
      <c r="H170" s="21" t="s">
        <v>397</v>
      </c>
      <c r="I170" s="83"/>
      <c r="J170" s="122"/>
      <c r="K170" s="2"/>
    </row>
    <row r="171" spans="2:11" ht="23.25" customHeight="1" x14ac:dyDescent="0.25">
      <c r="B171" s="138" t="s">
        <v>404</v>
      </c>
      <c r="C171" s="138"/>
      <c r="D171" s="138"/>
      <c r="E171" s="138"/>
      <c r="F171" s="139"/>
      <c r="G171" s="8" t="s">
        <v>392</v>
      </c>
      <c r="H171" s="21" t="s">
        <v>398</v>
      </c>
      <c r="I171" s="83"/>
      <c r="J171" s="122"/>
      <c r="K171" s="2"/>
    </row>
    <row r="172" spans="2:11" ht="23.25" customHeight="1" x14ac:dyDescent="0.25">
      <c r="B172" s="138" t="s">
        <v>405</v>
      </c>
      <c r="C172" s="138"/>
      <c r="D172" s="138"/>
      <c r="E172" s="138"/>
      <c r="F172" s="139"/>
      <c r="G172" s="8" t="s">
        <v>393</v>
      </c>
      <c r="H172" s="21" t="s">
        <v>399</v>
      </c>
      <c r="I172" s="83"/>
      <c r="J172" s="122"/>
      <c r="K172" s="2"/>
    </row>
    <row r="173" spans="2:11" ht="23.25" customHeight="1" x14ac:dyDescent="0.25">
      <c r="B173" s="138" t="s">
        <v>406</v>
      </c>
      <c r="C173" s="138"/>
      <c r="D173" s="138"/>
      <c r="E173" s="138"/>
      <c r="F173" s="139"/>
      <c r="G173" s="8" t="s">
        <v>394</v>
      </c>
      <c r="H173" s="21" t="s">
        <v>400</v>
      </c>
      <c r="I173" s="83"/>
      <c r="J173" s="122"/>
      <c r="K173" s="2"/>
    </row>
    <row r="174" spans="2:11" x14ac:dyDescent="0.25">
      <c r="B174" s="155" t="s">
        <v>53</v>
      </c>
      <c r="C174" s="155"/>
      <c r="D174" s="155"/>
      <c r="E174" s="155"/>
      <c r="F174" s="156"/>
      <c r="G174" s="8" t="s">
        <v>408</v>
      </c>
      <c r="H174" s="21" t="s">
        <v>407</v>
      </c>
      <c r="I174" s="58">
        <f>I179+I180+I181+I182+I183+I184+I185+I186+I187</f>
        <v>104000</v>
      </c>
      <c r="J174" s="67">
        <f>J179+J180+J181+J182+J183+J184+J185+J186+J187</f>
        <v>169730.81</v>
      </c>
      <c r="K174" s="2"/>
    </row>
    <row r="175" spans="2:11" x14ac:dyDescent="0.25">
      <c r="B175" s="206"/>
      <c r="C175" s="206"/>
      <c r="D175" s="206"/>
      <c r="E175" s="206"/>
      <c r="F175" s="206"/>
      <c r="G175" s="206"/>
      <c r="H175" s="206"/>
      <c r="I175" s="206"/>
      <c r="J175" s="55" t="s">
        <v>60</v>
      </c>
      <c r="K175" s="2"/>
    </row>
    <row r="176" spans="2:11" ht="31.5" customHeight="1" x14ac:dyDescent="0.25">
      <c r="B176" s="146" t="s">
        <v>11</v>
      </c>
      <c r="C176" s="146"/>
      <c r="D176" s="146"/>
      <c r="E176" s="146"/>
      <c r="F176" s="147"/>
      <c r="G176" s="77" t="s">
        <v>12</v>
      </c>
      <c r="H176" s="77" t="s">
        <v>13</v>
      </c>
      <c r="I176" s="78" t="s">
        <v>14</v>
      </c>
      <c r="J176" s="79" t="s">
        <v>15</v>
      </c>
      <c r="K176" s="2"/>
    </row>
    <row r="177" spans="2:11" ht="12.75" customHeight="1" x14ac:dyDescent="0.25">
      <c r="B177" s="146">
        <v>1</v>
      </c>
      <c r="C177" s="146"/>
      <c r="D177" s="146"/>
      <c r="E177" s="146"/>
      <c r="F177" s="147"/>
      <c r="G177" s="80">
        <v>2</v>
      </c>
      <c r="H177" s="80">
        <v>3</v>
      </c>
      <c r="I177" s="80">
        <v>4</v>
      </c>
      <c r="J177" s="81">
        <v>5</v>
      </c>
      <c r="K177" s="2"/>
    </row>
    <row r="178" spans="2:11" ht="12.6" customHeight="1" x14ac:dyDescent="0.25">
      <c r="B178" s="149" t="s">
        <v>18</v>
      </c>
      <c r="C178" s="149"/>
      <c r="D178" s="149"/>
      <c r="E178" s="149"/>
      <c r="F178" s="150"/>
      <c r="G178" s="12"/>
      <c r="H178" s="28"/>
      <c r="I178" s="23"/>
      <c r="J178" s="33"/>
      <c r="K178" s="2"/>
    </row>
    <row r="179" spans="2:11" x14ac:dyDescent="0.25">
      <c r="B179" s="137" t="s">
        <v>153</v>
      </c>
      <c r="C179" s="137"/>
      <c r="D179" s="137"/>
      <c r="E179" s="137"/>
      <c r="F179" s="157"/>
      <c r="G179" s="10" t="s">
        <v>409</v>
      </c>
      <c r="H179" s="24" t="s">
        <v>162</v>
      </c>
      <c r="I179" s="83">
        <v>103460.44</v>
      </c>
      <c r="J179" s="120">
        <v>169004</v>
      </c>
      <c r="K179" s="2"/>
    </row>
    <row r="180" spans="2:11" ht="23.25" customHeight="1" x14ac:dyDescent="0.25">
      <c r="B180" s="138" t="s">
        <v>154</v>
      </c>
      <c r="C180" s="138"/>
      <c r="D180" s="138"/>
      <c r="E180" s="138"/>
      <c r="F180" s="139"/>
      <c r="G180" s="8" t="s">
        <v>412</v>
      </c>
      <c r="H180" s="21" t="s">
        <v>155</v>
      </c>
      <c r="I180" s="100">
        <v>507.51</v>
      </c>
      <c r="J180" s="120"/>
      <c r="K180" s="2"/>
    </row>
    <row r="181" spans="2:11" ht="23.25" customHeight="1" x14ac:dyDescent="0.25">
      <c r="B181" s="138" t="s">
        <v>156</v>
      </c>
      <c r="C181" s="138"/>
      <c r="D181" s="138"/>
      <c r="E181" s="138"/>
      <c r="F181" s="139"/>
      <c r="G181" s="8" t="s">
        <v>413</v>
      </c>
      <c r="H181" s="21" t="s">
        <v>157</v>
      </c>
      <c r="I181" s="100">
        <v>32.049999999999997</v>
      </c>
      <c r="J181" s="120">
        <v>726.81</v>
      </c>
      <c r="K181" s="2"/>
    </row>
    <row r="182" spans="2:11" x14ac:dyDescent="0.25">
      <c r="B182" s="138" t="s">
        <v>410</v>
      </c>
      <c r="C182" s="138"/>
      <c r="D182" s="138"/>
      <c r="E182" s="138"/>
      <c r="F182" s="139"/>
      <c r="G182" s="8" t="s">
        <v>414</v>
      </c>
      <c r="H182" s="21" t="s">
        <v>158</v>
      </c>
      <c r="I182" s="100"/>
      <c r="J182" s="120"/>
      <c r="K182" s="2"/>
    </row>
    <row r="183" spans="2:11" x14ac:dyDescent="0.25">
      <c r="B183" s="138" t="s">
        <v>161</v>
      </c>
      <c r="C183" s="138"/>
      <c r="D183" s="138"/>
      <c r="E183" s="138"/>
      <c r="F183" s="139"/>
      <c r="G183" s="8" t="s">
        <v>415</v>
      </c>
      <c r="H183" s="21" t="s">
        <v>159</v>
      </c>
      <c r="I183" s="100"/>
      <c r="J183" s="120"/>
      <c r="K183" s="2"/>
    </row>
    <row r="184" spans="2:11" x14ac:dyDescent="0.25">
      <c r="B184" s="138" t="s">
        <v>411</v>
      </c>
      <c r="C184" s="138"/>
      <c r="D184" s="138"/>
      <c r="E184" s="138"/>
      <c r="F184" s="139"/>
      <c r="G184" s="8" t="s">
        <v>416</v>
      </c>
      <c r="H184" s="21" t="s">
        <v>160</v>
      </c>
      <c r="I184" s="100"/>
      <c r="J184" s="120"/>
      <c r="K184" s="2"/>
    </row>
    <row r="185" spans="2:11" x14ac:dyDescent="0.25">
      <c r="B185" s="138" t="s">
        <v>423</v>
      </c>
      <c r="C185" s="138"/>
      <c r="D185" s="138"/>
      <c r="E185" s="138"/>
      <c r="F185" s="139"/>
      <c r="G185" s="8" t="s">
        <v>417</v>
      </c>
      <c r="H185" s="21" t="s">
        <v>420</v>
      </c>
      <c r="I185" s="100"/>
      <c r="J185" s="120">
        <v>0</v>
      </c>
      <c r="K185" s="2"/>
    </row>
    <row r="186" spans="2:11" x14ac:dyDescent="0.25">
      <c r="B186" s="138" t="s">
        <v>424</v>
      </c>
      <c r="C186" s="138"/>
      <c r="D186" s="138"/>
      <c r="E186" s="138"/>
      <c r="F186" s="139"/>
      <c r="G186" s="8" t="s">
        <v>418</v>
      </c>
      <c r="H186" s="21" t="s">
        <v>421</v>
      </c>
      <c r="I186" s="100"/>
      <c r="J186" s="120"/>
      <c r="K186" s="2"/>
    </row>
    <row r="187" spans="2:11" x14ac:dyDescent="0.25">
      <c r="B187" s="138" t="s">
        <v>425</v>
      </c>
      <c r="C187" s="138"/>
      <c r="D187" s="138"/>
      <c r="E187" s="138"/>
      <c r="F187" s="139"/>
      <c r="G187" s="8" t="s">
        <v>419</v>
      </c>
      <c r="H187" s="21" t="s">
        <v>422</v>
      </c>
      <c r="I187" s="100"/>
      <c r="J187" s="120"/>
      <c r="K187" s="2"/>
    </row>
    <row r="188" spans="2:11" x14ac:dyDescent="0.25">
      <c r="B188" s="140" t="s">
        <v>508</v>
      </c>
      <c r="C188" s="140"/>
      <c r="D188" s="140"/>
      <c r="E188" s="140"/>
      <c r="F188" s="141"/>
      <c r="G188" s="8" t="s">
        <v>506</v>
      </c>
      <c r="H188" s="21" t="s">
        <v>507</v>
      </c>
      <c r="I188" s="58">
        <f>SUM(I190:I196)</f>
        <v>5933038.4000000004</v>
      </c>
      <c r="J188" s="67">
        <f>SUM(J190:J196)</f>
        <v>7133533.8700000001</v>
      </c>
      <c r="K188" s="2"/>
    </row>
    <row r="189" spans="2:11" ht="12.6" customHeight="1" x14ac:dyDescent="0.25">
      <c r="B189" s="149" t="s">
        <v>18</v>
      </c>
      <c r="C189" s="149"/>
      <c r="D189" s="149"/>
      <c r="E189" s="149"/>
      <c r="F189" s="150"/>
      <c r="G189" s="12"/>
      <c r="H189" s="28"/>
      <c r="I189" s="28"/>
      <c r="J189" s="125"/>
      <c r="K189" s="2"/>
    </row>
    <row r="190" spans="2:11" x14ac:dyDescent="0.25">
      <c r="B190" s="137" t="s">
        <v>250</v>
      </c>
      <c r="C190" s="137"/>
      <c r="D190" s="137"/>
      <c r="E190" s="137"/>
      <c r="F190" s="157"/>
      <c r="G190" s="10" t="s">
        <v>509</v>
      </c>
      <c r="H190" s="24" t="s">
        <v>433</v>
      </c>
      <c r="I190" s="121"/>
      <c r="J190" s="120"/>
      <c r="K190" s="2"/>
    </row>
    <row r="191" spans="2:11" x14ac:dyDescent="0.25">
      <c r="B191" s="140" t="s">
        <v>253</v>
      </c>
      <c r="C191" s="140"/>
      <c r="D191" s="140"/>
      <c r="E191" s="140"/>
      <c r="F191" s="141"/>
      <c r="G191" s="8" t="s">
        <v>510</v>
      </c>
      <c r="H191" s="21" t="s">
        <v>434</v>
      </c>
      <c r="I191" s="100">
        <v>5491199.4000000004</v>
      </c>
      <c r="J191" s="120">
        <v>6053114.0999999996</v>
      </c>
      <c r="K191" s="2"/>
    </row>
    <row r="192" spans="2:11" x14ac:dyDescent="0.25">
      <c r="B192" s="140" t="s">
        <v>254</v>
      </c>
      <c r="C192" s="140"/>
      <c r="D192" s="140"/>
      <c r="E192" s="140"/>
      <c r="F192" s="141"/>
      <c r="G192" s="8" t="s">
        <v>511</v>
      </c>
      <c r="H192" s="21" t="s">
        <v>435</v>
      </c>
      <c r="I192" s="100">
        <v>50000</v>
      </c>
      <c r="J192" s="120">
        <v>99800</v>
      </c>
      <c r="K192" s="2"/>
    </row>
    <row r="193" spans="2:11" x14ac:dyDescent="0.25">
      <c r="B193" s="140" t="s">
        <v>255</v>
      </c>
      <c r="C193" s="140"/>
      <c r="D193" s="140"/>
      <c r="E193" s="140"/>
      <c r="F193" s="141"/>
      <c r="G193" s="8" t="s">
        <v>512</v>
      </c>
      <c r="H193" s="21" t="s">
        <v>436</v>
      </c>
      <c r="I193" s="100"/>
      <c r="J193" s="120">
        <v>0</v>
      </c>
      <c r="K193" s="2"/>
    </row>
    <row r="194" spans="2:11" x14ac:dyDescent="0.25">
      <c r="B194" s="140" t="s">
        <v>256</v>
      </c>
      <c r="C194" s="140"/>
      <c r="D194" s="140"/>
      <c r="E194" s="140"/>
      <c r="F194" s="141"/>
      <c r="G194" s="8" t="s">
        <v>513</v>
      </c>
      <c r="H194" s="21" t="s">
        <v>437</v>
      </c>
      <c r="I194" s="100"/>
      <c r="J194" s="120"/>
      <c r="K194" s="2"/>
    </row>
    <row r="195" spans="2:11" x14ac:dyDescent="0.25">
      <c r="B195" s="140" t="s">
        <v>443</v>
      </c>
      <c r="C195" s="140"/>
      <c r="D195" s="140"/>
      <c r="E195" s="140"/>
      <c r="F195" s="141"/>
      <c r="G195" s="8" t="s">
        <v>514</v>
      </c>
      <c r="H195" s="21" t="s">
        <v>438</v>
      </c>
      <c r="I195" s="100">
        <v>391839</v>
      </c>
      <c r="J195" s="120">
        <v>980619.77</v>
      </c>
      <c r="K195" s="2"/>
    </row>
    <row r="196" spans="2:11" x14ac:dyDescent="0.25">
      <c r="B196" s="140" t="s">
        <v>445</v>
      </c>
      <c r="C196" s="140"/>
      <c r="D196" s="140"/>
      <c r="E196" s="140"/>
      <c r="F196" s="141"/>
      <c r="G196" s="8" t="s">
        <v>515</v>
      </c>
      <c r="H196" s="21" t="s">
        <v>440</v>
      </c>
      <c r="I196" s="100"/>
      <c r="J196" s="120"/>
      <c r="K196" s="2"/>
    </row>
    <row r="197" spans="2:11" x14ac:dyDescent="0.25">
      <c r="B197" s="144" t="s">
        <v>54</v>
      </c>
      <c r="C197" s="144"/>
      <c r="D197" s="144"/>
      <c r="E197" s="144"/>
      <c r="F197" s="145"/>
      <c r="G197" s="8" t="s">
        <v>426</v>
      </c>
      <c r="H197" s="21"/>
      <c r="I197" s="60">
        <f>I199+I210</f>
        <v>0</v>
      </c>
      <c r="J197" s="70">
        <f>J199+J210</f>
        <v>23000</v>
      </c>
      <c r="K197" s="2"/>
    </row>
    <row r="198" spans="2:11" ht="12.6" customHeight="1" x14ac:dyDescent="0.25">
      <c r="B198" s="204" t="s">
        <v>18</v>
      </c>
      <c r="C198" s="204"/>
      <c r="D198" s="204"/>
      <c r="E198" s="204"/>
      <c r="F198" s="205"/>
      <c r="G198" s="12"/>
      <c r="H198" s="28"/>
      <c r="I198" s="23"/>
      <c r="J198" s="33"/>
      <c r="K198" s="2"/>
    </row>
    <row r="199" spans="2:11" x14ac:dyDescent="0.25">
      <c r="B199" s="153" t="s">
        <v>55</v>
      </c>
      <c r="C199" s="153"/>
      <c r="D199" s="153"/>
      <c r="E199" s="153"/>
      <c r="F199" s="154"/>
      <c r="G199" s="11" t="s">
        <v>427</v>
      </c>
      <c r="H199" s="26"/>
      <c r="I199" s="61">
        <f>I201+I202+I203+I204+I208+I209</f>
        <v>0</v>
      </c>
      <c r="J199" s="66">
        <f>J201+J202+J203+J204+J208+J209</f>
        <v>23000</v>
      </c>
      <c r="K199" s="2"/>
    </row>
    <row r="200" spans="2:11" ht="12.6" customHeight="1" x14ac:dyDescent="0.25">
      <c r="B200" s="149" t="s">
        <v>18</v>
      </c>
      <c r="C200" s="149"/>
      <c r="D200" s="149"/>
      <c r="E200" s="149"/>
      <c r="F200" s="150"/>
      <c r="G200" s="12"/>
      <c r="H200" s="28"/>
      <c r="I200" s="23"/>
      <c r="J200" s="33"/>
      <c r="K200" s="2"/>
    </row>
    <row r="201" spans="2:11" x14ac:dyDescent="0.25">
      <c r="B201" s="137" t="s">
        <v>29</v>
      </c>
      <c r="C201" s="137"/>
      <c r="D201" s="137"/>
      <c r="E201" s="137"/>
      <c r="F201" s="157"/>
      <c r="G201" s="11" t="s">
        <v>428</v>
      </c>
      <c r="H201" s="26" t="s">
        <v>603</v>
      </c>
      <c r="I201" s="85"/>
      <c r="J201" s="86">
        <v>23000</v>
      </c>
      <c r="K201" s="2"/>
    </row>
    <row r="202" spans="2:11" x14ac:dyDescent="0.25">
      <c r="B202" s="138" t="s">
        <v>30</v>
      </c>
      <c r="C202" s="138"/>
      <c r="D202" s="138"/>
      <c r="E202" s="138"/>
      <c r="F202" s="139"/>
      <c r="G202" s="8" t="s">
        <v>517</v>
      </c>
      <c r="H202" s="21" t="s">
        <v>604</v>
      </c>
      <c r="I202" s="84"/>
      <c r="J202" s="87"/>
      <c r="K202" s="2"/>
    </row>
    <row r="203" spans="2:11" x14ac:dyDescent="0.25">
      <c r="B203" s="138" t="s">
        <v>31</v>
      </c>
      <c r="C203" s="138"/>
      <c r="D203" s="138"/>
      <c r="E203" s="138"/>
      <c r="F203" s="139"/>
      <c r="G203" s="8" t="s">
        <v>430</v>
      </c>
      <c r="H203" s="21" t="s">
        <v>605</v>
      </c>
      <c r="I203" s="84"/>
      <c r="J203" s="87"/>
      <c r="K203" s="2"/>
    </row>
    <row r="204" spans="2:11" x14ac:dyDescent="0.25">
      <c r="B204" s="138" t="s">
        <v>32</v>
      </c>
      <c r="C204" s="138"/>
      <c r="D204" s="138"/>
      <c r="E204" s="138"/>
      <c r="F204" s="139"/>
      <c r="G204" s="8" t="s">
        <v>429</v>
      </c>
      <c r="H204" s="21" t="s">
        <v>507</v>
      </c>
      <c r="I204" s="61">
        <f>I206+I207</f>
        <v>0</v>
      </c>
      <c r="J204" s="66">
        <f>J206+J207</f>
        <v>0</v>
      </c>
      <c r="K204" s="2"/>
    </row>
    <row r="205" spans="2:11" ht="12.6" customHeight="1" x14ac:dyDescent="0.25">
      <c r="B205" s="213" t="s">
        <v>18</v>
      </c>
      <c r="C205" s="213"/>
      <c r="D205" s="213"/>
      <c r="E205" s="213"/>
      <c r="F205" s="214"/>
      <c r="G205" s="12"/>
      <c r="H205" s="28"/>
      <c r="I205" s="23"/>
      <c r="J205" s="33"/>
      <c r="K205" s="2"/>
    </row>
    <row r="206" spans="2:11" x14ac:dyDescent="0.25">
      <c r="B206" s="163" t="s">
        <v>516</v>
      </c>
      <c r="C206" s="163"/>
      <c r="D206" s="163"/>
      <c r="E206" s="163"/>
      <c r="F206" s="164"/>
      <c r="G206" s="10" t="s">
        <v>431</v>
      </c>
      <c r="H206" s="24" t="s">
        <v>438</v>
      </c>
      <c r="I206" s="83"/>
      <c r="J206" s="120"/>
      <c r="K206" s="2"/>
    </row>
    <row r="207" spans="2:11" x14ac:dyDescent="0.25">
      <c r="B207" s="142" t="s">
        <v>444</v>
      </c>
      <c r="C207" s="142"/>
      <c r="D207" s="142"/>
      <c r="E207" s="142"/>
      <c r="F207" s="143"/>
      <c r="G207" s="10" t="s">
        <v>432</v>
      </c>
      <c r="H207" s="24" t="s">
        <v>439</v>
      </c>
      <c r="I207" s="83"/>
      <c r="J207" s="120"/>
      <c r="K207" s="2"/>
    </row>
    <row r="208" spans="2:11" x14ac:dyDescent="0.25">
      <c r="B208" s="138" t="s">
        <v>541</v>
      </c>
      <c r="C208" s="138"/>
      <c r="D208" s="138"/>
      <c r="E208" s="138"/>
      <c r="F208" s="139"/>
      <c r="G208" s="10" t="s">
        <v>539</v>
      </c>
      <c r="H208" s="24" t="s">
        <v>540</v>
      </c>
      <c r="I208" s="83"/>
      <c r="J208" s="120"/>
      <c r="K208" s="2"/>
    </row>
    <row r="209" spans="2:11" x14ac:dyDescent="0.25">
      <c r="B209" s="140" t="s">
        <v>446</v>
      </c>
      <c r="C209" s="140"/>
      <c r="D209" s="140"/>
      <c r="E209" s="140"/>
      <c r="F209" s="141"/>
      <c r="G209" s="10" t="s">
        <v>441</v>
      </c>
      <c r="H209" s="24" t="s">
        <v>442</v>
      </c>
      <c r="I209" s="83"/>
      <c r="J209" s="120"/>
      <c r="K209" s="2"/>
    </row>
    <row r="210" spans="2:11" x14ac:dyDescent="0.25">
      <c r="B210" s="155" t="s">
        <v>447</v>
      </c>
      <c r="C210" s="155"/>
      <c r="D210" s="155"/>
      <c r="E210" s="155"/>
      <c r="F210" s="156"/>
      <c r="G210" s="11" t="s">
        <v>448</v>
      </c>
      <c r="H210" s="26"/>
      <c r="I210" s="61">
        <f>I212+I213+I214</f>
        <v>0</v>
      </c>
      <c r="J210" s="69">
        <f>J212+J213+J214</f>
        <v>0</v>
      </c>
      <c r="K210" s="2"/>
    </row>
    <row r="211" spans="2:11" ht="12.6" customHeight="1" x14ac:dyDescent="0.25">
      <c r="B211" s="149" t="s">
        <v>18</v>
      </c>
      <c r="C211" s="149"/>
      <c r="D211" s="149"/>
      <c r="E211" s="149"/>
      <c r="F211" s="150"/>
      <c r="G211" s="12"/>
      <c r="H211" s="28"/>
      <c r="I211" s="23"/>
      <c r="J211" s="33"/>
      <c r="K211" s="2"/>
    </row>
    <row r="212" spans="2:11" x14ac:dyDescent="0.25">
      <c r="B212" s="137" t="s">
        <v>272</v>
      </c>
      <c r="C212" s="137"/>
      <c r="D212" s="137"/>
      <c r="E212" s="137"/>
      <c r="F212" s="157"/>
      <c r="G212" s="11" t="s">
        <v>449</v>
      </c>
      <c r="H212" s="26" t="s">
        <v>606</v>
      </c>
      <c r="I212" s="85"/>
      <c r="J212" s="86"/>
      <c r="K212" s="2"/>
    </row>
    <row r="213" spans="2:11" x14ac:dyDescent="0.25">
      <c r="B213" s="138" t="s">
        <v>274</v>
      </c>
      <c r="C213" s="138"/>
      <c r="D213" s="138"/>
      <c r="E213" s="138"/>
      <c r="F213" s="139"/>
      <c r="G213" s="8" t="s">
        <v>450</v>
      </c>
      <c r="H213" s="21" t="s">
        <v>607</v>
      </c>
      <c r="I213" s="84"/>
      <c r="J213" s="87"/>
      <c r="K213" s="2"/>
    </row>
    <row r="214" spans="2:11" x14ac:dyDescent="0.25">
      <c r="B214" s="140" t="s">
        <v>451</v>
      </c>
      <c r="C214" s="140"/>
      <c r="D214" s="140"/>
      <c r="E214" s="140"/>
      <c r="F214" s="141"/>
      <c r="G214" s="8" t="s">
        <v>452</v>
      </c>
      <c r="H214" s="21" t="s">
        <v>608</v>
      </c>
      <c r="I214" s="84"/>
      <c r="J214" s="87"/>
      <c r="K214" s="2"/>
    </row>
    <row r="215" spans="2:11" ht="12.6" customHeight="1" x14ac:dyDescent="0.25">
      <c r="B215" s="213" t="s">
        <v>18</v>
      </c>
      <c r="C215" s="213"/>
      <c r="D215" s="213"/>
      <c r="E215" s="213"/>
      <c r="F215" s="214"/>
      <c r="G215" s="12"/>
      <c r="H215" s="28"/>
      <c r="I215" s="23"/>
      <c r="J215" s="33"/>
      <c r="K215" s="2"/>
    </row>
    <row r="216" spans="2:11" x14ac:dyDescent="0.25">
      <c r="B216" s="151" t="s">
        <v>453</v>
      </c>
      <c r="C216" s="151"/>
      <c r="D216" s="151"/>
      <c r="E216" s="151"/>
      <c r="F216" s="152"/>
      <c r="G216" s="11" t="s">
        <v>456</v>
      </c>
      <c r="H216" s="26" t="s">
        <v>459</v>
      </c>
      <c r="I216" s="85"/>
      <c r="J216" s="127"/>
      <c r="K216" s="2"/>
    </row>
    <row r="217" spans="2:11" x14ac:dyDescent="0.25">
      <c r="B217" s="142" t="s">
        <v>454</v>
      </c>
      <c r="C217" s="142"/>
      <c r="D217" s="142"/>
      <c r="E217" s="142"/>
      <c r="F217" s="143"/>
      <c r="G217" s="12" t="s">
        <v>457</v>
      </c>
      <c r="H217" s="28" t="s">
        <v>460</v>
      </c>
      <c r="I217" s="113"/>
      <c r="J217" s="128"/>
      <c r="K217" s="2"/>
    </row>
    <row r="218" spans="2:11" ht="15.75" thickBot="1" x14ac:dyDescent="0.3">
      <c r="B218" s="142" t="s">
        <v>455</v>
      </c>
      <c r="C218" s="142"/>
      <c r="D218" s="142"/>
      <c r="E218" s="142"/>
      <c r="F218" s="143"/>
      <c r="G218" s="14" t="s">
        <v>458</v>
      </c>
      <c r="H218" s="34" t="s">
        <v>461</v>
      </c>
      <c r="I218" s="89"/>
      <c r="J218" s="129"/>
      <c r="K218" s="2"/>
    </row>
    <row r="219" spans="2:11" x14ac:dyDescent="0.25">
      <c r="B219" s="206"/>
      <c r="C219" s="206"/>
      <c r="D219" s="206"/>
      <c r="E219" s="206"/>
      <c r="F219" s="206"/>
      <c r="G219" s="206"/>
      <c r="H219" s="206"/>
      <c r="I219" s="206"/>
      <c r="J219" s="55" t="s">
        <v>462</v>
      </c>
      <c r="K219" s="2"/>
    </row>
    <row r="220" spans="2:11" ht="33.75" x14ac:dyDescent="0.25">
      <c r="B220" s="146" t="s">
        <v>11</v>
      </c>
      <c r="C220" s="146"/>
      <c r="D220" s="146"/>
      <c r="E220" s="146"/>
      <c r="F220" s="147"/>
      <c r="G220" s="77" t="s">
        <v>12</v>
      </c>
      <c r="H220" s="77" t="s">
        <v>13</v>
      </c>
      <c r="I220" s="78" t="s">
        <v>14</v>
      </c>
      <c r="J220" s="79" t="s">
        <v>15</v>
      </c>
      <c r="K220" s="2"/>
    </row>
    <row r="221" spans="2:11" ht="15.75" thickBot="1" x14ac:dyDescent="0.3">
      <c r="B221" s="146">
        <v>1</v>
      </c>
      <c r="C221" s="146"/>
      <c r="D221" s="146"/>
      <c r="E221" s="146"/>
      <c r="F221" s="147"/>
      <c r="G221" s="80">
        <v>2</v>
      </c>
      <c r="H221" s="80">
        <v>3</v>
      </c>
      <c r="I221" s="80">
        <v>4</v>
      </c>
      <c r="J221" s="81">
        <v>5</v>
      </c>
      <c r="K221" s="2"/>
    </row>
    <row r="222" spans="2:11" x14ac:dyDescent="0.25">
      <c r="B222" s="142" t="s">
        <v>465</v>
      </c>
      <c r="C222" s="142"/>
      <c r="D222" s="142"/>
      <c r="E222" s="142"/>
      <c r="F222" s="143"/>
      <c r="G222" s="13" t="s">
        <v>463</v>
      </c>
      <c r="H222" s="29" t="s">
        <v>464</v>
      </c>
      <c r="I222" s="112"/>
      <c r="J222" s="117"/>
      <c r="K222" s="2"/>
    </row>
    <row r="223" spans="2:11" x14ac:dyDescent="0.25">
      <c r="B223" s="142" t="s">
        <v>466</v>
      </c>
      <c r="C223" s="142"/>
      <c r="D223" s="142"/>
      <c r="E223" s="142"/>
      <c r="F223" s="143"/>
      <c r="G223" s="10" t="s">
        <v>470</v>
      </c>
      <c r="H223" s="24" t="s">
        <v>473</v>
      </c>
      <c r="I223" s="83"/>
      <c r="J223" s="108"/>
      <c r="K223" s="2"/>
    </row>
    <row r="224" spans="2:11" x14ac:dyDescent="0.25">
      <c r="B224" s="142" t="s">
        <v>467</v>
      </c>
      <c r="C224" s="142"/>
      <c r="D224" s="142"/>
      <c r="E224" s="142"/>
      <c r="F224" s="143"/>
      <c r="G224" s="8" t="s">
        <v>471</v>
      </c>
      <c r="H224" s="21" t="s">
        <v>474</v>
      </c>
      <c r="I224" s="83"/>
      <c r="J224" s="108"/>
      <c r="K224" s="2"/>
    </row>
    <row r="225" spans="2:11" x14ac:dyDescent="0.25">
      <c r="B225" s="142" t="s">
        <v>468</v>
      </c>
      <c r="C225" s="142"/>
      <c r="D225" s="142"/>
      <c r="E225" s="142"/>
      <c r="F225" s="143"/>
      <c r="G225" s="8" t="s">
        <v>472</v>
      </c>
      <c r="H225" s="21" t="s">
        <v>475</v>
      </c>
      <c r="I225" s="83"/>
      <c r="J225" s="108"/>
      <c r="K225" s="2"/>
    </row>
    <row r="226" spans="2:11" x14ac:dyDescent="0.25">
      <c r="B226" s="144" t="s">
        <v>469</v>
      </c>
      <c r="C226" s="144"/>
      <c r="D226" s="144"/>
      <c r="E226" s="144"/>
      <c r="F226" s="145"/>
      <c r="G226" s="8" t="s">
        <v>476</v>
      </c>
      <c r="H226" s="21"/>
      <c r="I226" s="60">
        <f>I228</f>
        <v>0</v>
      </c>
      <c r="J226" s="70">
        <f>J228</f>
        <v>0</v>
      </c>
      <c r="K226" s="2"/>
    </row>
    <row r="227" spans="2:11" x14ac:dyDescent="0.25">
      <c r="B227" s="204" t="s">
        <v>18</v>
      </c>
      <c r="C227" s="204"/>
      <c r="D227" s="204"/>
      <c r="E227" s="204"/>
      <c r="F227" s="205"/>
      <c r="G227" s="12"/>
      <c r="H227" s="28"/>
      <c r="I227" s="23"/>
      <c r="J227" s="33"/>
      <c r="K227" s="2"/>
    </row>
    <row r="228" spans="2:11" x14ac:dyDescent="0.25">
      <c r="B228" s="155" t="s">
        <v>57</v>
      </c>
      <c r="C228" s="155"/>
      <c r="D228" s="155"/>
      <c r="E228" s="155"/>
      <c r="F228" s="156"/>
      <c r="G228" s="8" t="s">
        <v>477</v>
      </c>
      <c r="H228" s="21" t="s">
        <v>609</v>
      </c>
      <c r="I228" s="100"/>
      <c r="J228" s="108"/>
      <c r="K228" s="2"/>
    </row>
    <row r="229" spans="2:11" x14ac:dyDescent="0.25">
      <c r="B229" s="149" t="s">
        <v>20</v>
      </c>
      <c r="C229" s="149"/>
      <c r="D229" s="149"/>
      <c r="E229" s="149"/>
      <c r="F229" s="150"/>
      <c r="G229" s="12"/>
      <c r="H229" s="28"/>
      <c r="I229" s="23"/>
      <c r="J229" s="33"/>
      <c r="K229" s="2"/>
    </row>
    <row r="230" spans="2:11" x14ac:dyDescent="0.25">
      <c r="B230" s="137" t="s">
        <v>478</v>
      </c>
      <c r="C230" s="137"/>
      <c r="D230" s="137"/>
      <c r="E230" s="137"/>
      <c r="F230" s="157"/>
      <c r="G230" s="10" t="s">
        <v>479</v>
      </c>
      <c r="H230" s="24" t="s">
        <v>610</v>
      </c>
      <c r="I230" s="83"/>
      <c r="J230" s="91"/>
      <c r="K230" s="2"/>
    </row>
    <row r="231" spans="2:11" x14ac:dyDescent="0.25">
      <c r="B231" s="144" t="s">
        <v>58</v>
      </c>
      <c r="C231" s="144"/>
      <c r="D231" s="144"/>
      <c r="E231" s="144"/>
      <c r="F231" s="145"/>
      <c r="G231" s="10" t="s">
        <v>480</v>
      </c>
      <c r="H231" s="24"/>
      <c r="I231" s="121"/>
      <c r="J231" s="120"/>
      <c r="K231" s="2"/>
    </row>
    <row r="232" spans="2:11" x14ac:dyDescent="0.25">
      <c r="B232" s="149" t="s">
        <v>20</v>
      </c>
      <c r="C232" s="149"/>
      <c r="D232" s="149"/>
      <c r="E232" s="149"/>
      <c r="F232" s="150"/>
      <c r="G232" s="12"/>
      <c r="H232" s="28"/>
      <c r="I232" s="25"/>
      <c r="J232" s="104"/>
      <c r="K232" s="2"/>
    </row>
    <row r="233" spans="2:11" ht="15.75" thickBot="1" x14ac:dyDescent="0.3">
      <c r="B233" s="137"/>
      <c r="C233" s="137"/>
      <c r="D233" s="137"/>
      <c r="E233" s="137"/>
      <c r="F233" s="157"/>
      <c r="G233" s="44"/>
      <c r="H233" s="105"/>
      <c r="I233" s="106"/>
      <c r="J233" s="107"/>
      <c r="K233" s="2"/>
    </row>
    <row r="234" spans="2:11" ht="16.5" customHeight="1" x14ac:dyDescent="0.25">
      <c r="B234" s="148" t="s">
        <v>59</v>
      </c>
      <c r="C234" s="148"/>
      <c r="D234" s="148"/>
      <c r="E234" s="148"/>
      <c r="F234" s="148"/>
      <c r="G234" s="148"/>
      <c r="H234" s="148"/>
      <c r="I234" s="148"/>
      <c r="J234" s="55"/>
      <c r="K234" s="2"/>
    </row>
    <row r="235" spans="2:11" ht="33.75" x14ac:dyDescent="0.25">
      <c r="B235" s="146" t="s">
        <v>11</v>
      </c>
      <c r="C235" s="146"/>
      <c r="D235" s="146"/>
      <c r="E235" s="146"/>
      <c r="F235" s="147"/>
      <c r="G235" s="77" t="s">
        <v>12</v>
      </c>
      <c r="H235" s="77" t="s">
        <v>13</v>
      </c>
      <c r="I235" s="78" t="s">
        <v>14</v>
      </c>
      <c r="J235" s="79" t="s">
        <v>15</v>
      </c>
      <c r="K235" s="2"/>
    </row>
    <row r="236" spans="2:11" ht="15.75" thickBot="1" x14ac:dyDescent="0.3">
      <c r="B236" s="146">
        <v>1</v>
      </c>
      <c r="C236" s="146"/>
      <c r="D236" s="146"/>
      <c r="E236" s="146"/>
      <c r="F236" s="147"/>
      <c r="G236" s="80">
        <v>2</v>
      </c>
      <c r="H236" s="80">
        <v>3</v>
      </c>
      <c r="I236" s="80">
        <v>4</v>
      </c>
      <c r="J236" s="80">
        <v>5</v>
      </c>
      <c r="K236" s="2"/>
    </row>
    <row r="237" spans="2:11" x14ac:dyDescent="0.25">
      <c r="B237" s="211" t="s">
        <v>61</v>
      </c>
      <c r="C237" s="211"/>
      <c r="D237" s="211"/>
      <c r="E237" s="211"/>
      <c r="F237" s="212"/>
      <c r="G237" s="13" t="s">
        <v>481</v>
      </c>
      <c r="H237" s="35"/>
      <c r="I237" s="62">
        <f>I269-I238-I260</f>
        <v>-5674</v>
      </c>
      <c r="J237" s="64">
        <f>J269-J238-J260</f>
        <v>-5768.35</v>
      </c>
      <c r="K237" s="2"/>
    </row>
    <row r="238" spans="2:11" x14ac:dyDescent="0.25">
      <c r="B238" s="144" t="s">
        <v>62</v>
      </c>
      <c r="C238" s="144"/>
      <c r="D238" s="144"/>
      <c r="E238" s="144"/>
      <c r="F238" s="145"/>
      <c r="G238" s="10" t="s">
        <v>482</v>
      </c>
      <c r="H238" s="36"/>
      <c r="I238" s="63">
        <f>I240+I244+I248+I252+I256</f>
        <v>0</v>
      </c>
      <c r="J238" s="65">
        <f>J240+J244+J248+J252+J256</f>
        <v>0</v>
      </c>
      <c r="K238" s="2"/>
    </row>
    <row r="239" spans="2:11" x14ac:dyDescent="0.25">
      <c r="B239" s="204" t="s">
        <v>18</v>
      </c>
      <c r="C239" s="204"/>
      <c r="D239" s="204"/>
      <c r="E239" s="204"/>
      <c r="F239" s="205"/>
      <c r="G239" s="11"/>
      <c r="H239" s="37"/>
      <c r="I239" s="38"/>
      <c r="J239" s="39"/>
      <c r="K239" s="2"/>
    </row>
    <row r="240" spans="2:11" x14ac:dyDescent="0.25">
      <c r="B240" s="153" t="s">
        <v>63</v>
      </c>
      <c r="C240" s="153"/>
      <c r="D240" s="153"/>
      <c r="E240" s="153"/>
      <c r="F240" s="154"/>
      <c r="G240" s="10" t="s">
        <v>483</v>
      </c>
      <c r="H240" s="40"/>
      <c r="I240" s="59">
        <f>I242+I243</f>
        <v>0</v>
      </c>
      <c r="J240" s="66">
        <f>J242+J243</f>
        <v>0</v>
      </c>
      <c r="K240" s="2"/>
    </row>
    <row r="241" spans="2:11" x14ac:dyDescent="0.25">
      <c r="B241" s="149" t="s">
        <v>18</v>
      </c>
      <c r="C241" s="149"/>
      <c r="D241" s="149"/>
      <c r="E241" s="149"/>
      <c r="F241" s="150"/>
      <c r="G241" s="11"/>
      <c r="H241" s="37"/>
      <c r="I241" s="38"/>
      <c r="J241" s="39"/>
      <c r="K241" s="2"/>
    </row>
    <row r="242" spans="2:11" x14ac:dyDescent="0.25">
      <c r="B242" s="137" t="s">
        <v>63</v>
      </c>
      <c r="C242" s="137"/>
      <c r="D242" s="137"/>
      <c r="E242" s="137"/>
      <c r="F242" s="157"/>
      <c r="G242" s="10" t="s">
        <v>484</v>
      </c>
      <c r="H242" s="40" t="s">
        <v>542</v>
      </c>
      <c r="I242" s="83"/>
      <c r="J242" s="88"/>
      <c r="K242" s="2"/>
    </row>
    <row r="243" spans="2:11" x14ac:dyDescent="0.25">
      <c r="B243" s="138" t="s">
        <v>64</v>
      </c>
      <c r="C243" s="138"/>
      <c r="D243" s="138"/>
      <c r="E243" s="138"/>
      <c r="F243" s="139"/>
      <c r="G243" s="10" t="s">
        <v>485</v>
      </c>
      <c r="H243" s="40" t="s">
        <v>543</v>
      </c>
      <c r="I243" s="83"/>
      <c r="J243" s="88"/>
      <c r="K243" s="2"/>
    </row>
    <row r="244" spans="2:11" x14ac:dyDescent="0.25">
      <c r="B244" s="155" t="s">
        <v>65</v>
      </c>
      <c r="C244" s="155"/>
      <c r="D244" s="155"/>
      <c r="E244" s="155"/>
      <c r="F244" s="156"/>
      <c r="G244" s="10" t="s">
        <v>486</v>
      </c>
      <c r="H244" s="40"/>
      <c r="I244" s="59">
        <f>I246+I247</f>
        <v>0</v>
      </c>
      <c r="J244" s="66">
        <f>J246+J247</f>
        <v>0</v>
      </c>
      <c r="K244" s="2"/>
    </row>
    <row r="245" spans="2:11" x14ac:dyDescent="0.25">
      <c r="B245" s="149" t="s">
        <v>18</v>
      </c>
      <c r="C245" s="149"/>
      <c r="D245" s="149"/>
      <c r="E245" s="149"/>
      <c r="F245" s="150"/>
      <c r="G245" s="11"/>
      <c r="H245" s="37"/>
      <c r="I245" s="38"/>
      <c r="J245" s="39"/>
      <c r="K245" s="2"/>
    </row>
    <row r="246" spans="2:11" x14ac:dyDescent="0.25">
      <c r="B246" s="137" t="s">
        <v>66</v>
      </c>
      <c r="C246" s="137"/>
      <c r="D246" s="137"/>
      <c r="E246" s="137"/>
      <c r="F246" s="157"/>
      <c r="G246" s="10" t="s">
        <v>487</v>
      </c>
      <c r="H246" s="40" t="s">
        <v>542</v>
      </c>
      <c r="I246" s="83"/>
      <c r="J246" s="88"/>
      <c r="K246" s="2"/>
    </row>
    <row r="247" spans="2:11" x14ac:dyDescent="0.25">
      <c r="B247" s="138" t="s">
        <v>67</v>
      </c>
      <c r="C247" s="138"/>
      <c r="D247" s="138"/>
      <c r="E247" s="138"/>
      <c r="F247" s="139"/>
      <c r="G247" s="10" t="s">
        <v>488</v>
      </c>
      <c r="H247" s="40" t="s">
        <v>543</v>
      </c>
      <c r="I247" s="83"/>
      <c r="J247" s="88"/>
      <c r="K247" s="2"/>
    </row>
    <row r="248" spans="2:11" x14ac:dyDescent="0.25">
      <c r="B248" s="155" t="s">
        <v>68</v>
      </c>
      <c r="C248" s="155"/>
      <c r="D248" s="155"/>
      <c r="E248" s="155"/>
      <c r="F248" s="156"/>
      <c r="G248" s="10" t="s">
        <v>489</v>
      </c>
      <c r="H248" s="40"/>
      <c r="I248" s="59">
        <f>I250+I251</f>
        <v>0</v>
      </c>
      <c r="J248" s="66">
        <f>J250+J251</f>
        <v>0</v>
      </c>
      <c r="K248" s="2"/>
    </row>
    <row r="249" spans="2:11" x14ac:dyDescent="0.25">
      <c r="B249" s="149" t="s">
        <v>18</v>
      </c>
      <c r="C249" s="149"/>
      <c r="D249" s="149"/>
      <c r="E249" s="149"/>
      <c r="F249" s="150"/>
      <c r="G249" s="11"/>
      <c r="H249" s="37"/>
      <c r="I249" s="38"/>
      <c r="J249" s="39"/>
      <c r="K249" s="2"/>
    </row>
    <row r="250" spans="2:11" x14ac:dyDescent="0.25">
      <c r="B250" s="137" t="s">
        <v>69</v>
      </c>
      <c r="C250" s="137"/>
      <c r="D250" s="137"/>
      <c r="E250" s="137"/>
      <c r="F250" s="157"/>
      <c r="G250" s="10" t="s">
        <v>490</v>
      </c>
      <c r="H250" s="40" t="s">
        <v>542</v>
      </c>
      <c r="I250" s="83"/>
      <c r="J250" s="88"/>
      <c r="K250" s="2"/>
    </row>
    <row r="251" spans="2:11" x14ac:dyDescent="0.25">
      <c r="B251" s="138" t="s">
        <v>70</v>
      </c>
      <c r="C251" s="138"/>
      <c r="D251" s="138"/>
      <c r="E251" s="138"/>
      <c r="F251" s="139"/>
      <c r="G251" s="8" t="s">
        <v>491</v>
      </c>
      <c r="H251" s="41" t="s">
        <v>543</v>
      </c>
      <c r="I251" s="84"/>
      <c r="J251" s="87"/>
      <c r="K251" s="2"/>
    </row>
    <row r="252" spans="2:11" x14ac:dyDescent="0.25">
      <c r="B252" s="155" t="s">
        <v>94</v>
      </c>
      <c r="C252" s="155"/>
      <c r="D252" s="155"/>
      <c r="E252" s="155"/>
      <c r="F252" s="156"/>
      <c r="G252" s="10" t="s">
        <v>492</v>
      </c>
      <c r="H252" s="36"/>
      <c r="I252" s="59">
        <f>I254+I255</f>
        <v>0</v>
      </c>
      <c r="J252" s="66">
        <f>J254+J255</f>
        <v>0</v>
      </c>
      <c r="K252" s="2"/>
    </row>
    <row r="253" spans="2:11" x14ac:dyDescent="0.25">
      <c r="B253" s="149" t="s">
        <v>18</v>
      </c>
      <c r="C253" s="149"/>
      <c r="D253" s="149"/>
      <c r="E253" s="149"/>
      <c r="F253" s="150"/>
      <c r="G253" s="11"/>
      <c r="H253" s="37"/>
      <c r="I253" s="38"/>
      <c r="J253" s="39"/>
      <c r="K253" s="2"/>
    </row>
    <row r="254" spans="2:11" x14ac:dyDescent="0.25">
      <c r="B254" s="137" t="s">
        <v>71</v>
      </c>
      <c r="C254" s="137"/>
      <c r="D254" s="137"/>
      <c r="E254" s="137"/>
      <c r="F254" s="157"/>
      <c r="G254" s="10" t="s">
        <v>493</v>
      </c>
      <c r="H254" s="40" t="s">
        <v>542</v>
      </c>
      <c r="I254" s="83"/>
      <c r="J254" s="88"/>
      <c r="K254" s="2"/>
    </row>
    <row r="255" spans="2:11" x14ac:dyDescent="0.25">
      <c r="B255" s="138" t="s">
        <v>72</v>
      </c>
      <c r="C255" s="138"/>
      <c r="D255" s="138"/>
      <c r="E255" s="138"/>
      <c r="F255" s="139"/>
      <c r="G255" s="8" t="s">
        <v>494</v>
      </c>
      <c r="H255" s="41" t="s">
        <v>543</v>
      </c>
      <c r="I255" s="84"/>
      <c r="J255" s="87"/>
      <c r="K255" s="2"/>
    </row>
    <row r="256" spans="2:11" x14ac:dyDescent="0.25">
      <c r="B256" s="155" t="s">
        <v>73</v>
      </c>
      <c r="C256" s="155"/>
      <c r="D256" s="155"/>
      <c r="E256" s="155"/>
      <c r="F256" s="156"/>
      <c r="G256" s="10" t="s">
        <v>495</v>
      </c>
      <c r="H256" s="36"/>
      <c r="I256" s="136">
        <f>I258+I259</f>
        <v>0</v>
      </c>
      <c r="J256" s="130">
        <f>J258+J259</f>
        <v>0</v>
      </c>
      <c r="K256" s="2"/>
    </row>
    <row r="257" spans="2:18" ht="12.75" customHeight="1" x14ac:dyDescent="0.25">
      <c r="B257" s="149" t="s">
        <v>18</v>
      </c>
      <c r="C257" s="149"/>
      <c r="D257" s="149"/>
      <c r="E257" s="149"/>
      <c r="F257" s="150"/>
      <c r="G257" s="12"/>
      <c r="H257" s="133"/>
      <c r="I257" s="134"/>
      <c r="J257" s="135"/>
      <c r="K257" s="2"/>
    </row>
    <row r="258" spans="2:18" x14ac:dyDescent="0.25">
      <c r="B258" s="137" t="s">
        <v>74</v>
      </c>
      <c r="C258" s="137"/>
      <c r="D258" s="137"/>
      <c r="E258" s="137"/>
      <c r="F258" s="157"/>
      <c r="G258" s="10" t="s">
        <v>496</v>
      </c>
      <c r="H258" s="36" t="s">
        <v>542</v>
      </c>
      <c r="I258" s="83"/>
      <c r="J258" s="88"/>
      <c r="K258" s="2"/>
    </row>
    <row r="259" spans="2:18" x14ac:dyDescent="0.25">
      <c r="B259" s="138" t="s">
        <v>75</v>
      </c>
      <c r="C259" s="138"/>
      <c r="D259" s="138"/>
      <c r="E259" s="138"/>
      <c r="F259" s="139"/>
      <c r="G259" s="10" t="s">
        <v>498</v>
      </c>
      <c r="H259" s="36" t="s">
        <v>543</v>
      </c>
      <c r="I259" s="84"/>
      <c r="J259" s="87"/>
      <c r="K259" s="2"/>
    </row>
    <row r="260" spans="2:18" x14ac:dyDescent="0.25">
      <c r="B260" s="144" t="s">
        <v>73</v>
      </c>
      <c r="C260" s="144"/>
      <c r="D260" s="144"/>
      <c r="E260" s="144"/>
      <c r="F260" s="145"/>
      <c r="G260" s="10" t="s">
        <v>544</v>
      </c>
      <c r="H260" s="36"/>
      <c r="I260" s="63">
        <f>I262+I266+I267+I268</f>
        <v>0</v>
      </c>
      <c r="J260" s="65">
        <f>J262+J266+J267+J268</f>
        <v>0</v>
      </c>
      <c r="K260" s="2"/>
    </row>
    <row r="261" spans="2:18" x14ac:dyDescent="0.25">
      <c r="B261" s="149" t="s">
        <v>18</v>
      </c>
      <c r="C261" s="149"/>
      <c r="D261" s="149"/>
      <c r="E261" s="149"/>
      <c r="F261" s="150"/>
      <c r="G261" s="11"/>
      <c r="H261" s="37"/>
      <c r="I261" s="38"/>
      <c r="J261" s="39"/>
      <c r="K261" s="2"/>
    </row>
    <row r="262" spans="2:18" ht="15.75" thickBot="1" x14ac:dyDescent="0.3">
      <c r="B262" s="137" t="s">
        <v>74</v>
      </c>
      <c r="C262" s="137"/>
      <c r="D262" s="137"/>
      <c r="E262" s="137"/>
      <c r="F262" s="157"/>
      <c r="G262" s="44" t="s">
        <v>545</v>
      </c>
      <c r="H262" s="118" t="s">
        <v>542</v>
      </c>
      <c r="I262" s="92"/>
      <c r="J262" s="109"/>
      <c r="K262" s="2"/>
    </row>
    <row r="263" spans="2:18" x14ac:dyDescent="0.25">
      <c r="B263" s="206"/>
      <c r="C263" s="206"/>
      <c r="D263" s="206"/>
      <c r="E263" s="206"/>
      <c r="F263" s="206"/>
      <c r="G263" s="206"/>
      <c r="H263" s="206"/>
      <c r="I263" s="206"/>
      <c r="J263" s="55" t="s">
        <v>497</v>
      </c>
      <c r="K263" s="2"/>
    </row>
    <row r="264" spans="2:18" ht="33.75" x14ac:dyDescent="0.25">
      <c r="B264" s="146" t="s">
        <v>11</v>
      </c>
      <c r="C264" s="146"/>
      <c r="D264" s="146"/>
      <c r="E264" s="146"/>
      <c r="F264" s="147"/>
      <c r="G264" s="77" t="s">
        <v>12</v>
      </c>
      <c r="H264" s="77" t="s">
        <v>13</v>
      </c>
      <c r="I264" s="78" t="s">
        <v>14</v>
      </c>
      <c r="J264" s="79" t="s">
        <v>15</v>
      </c>
      <c r="K264" s="2"/>
    </row>
    <row r="265" spans="2:18" ht="15.75" thickBot="1" x14ac:dyDescent="0.3">
      <c r="B265" s="146">
        <v>1</v>
      </c>
      <c r="C265" s="146"/>
      <c r="D265" s="146"/>
      <c r="E265" s="146"/>
      <c r="F265" s="147"/>
      <c r="G265" s="80">
        <v>2</v>
      </c>
      <c r="H265" s="80">
        <v>3</v>
      </c>
      <c r="I265" s="80">
        <v>4</v>
      </c>
      <c r="J265" s="81">
        <v>5</v>
      </c>
      <c r="K265" s="2"/>
    </row>
    <row r="266" spans="2:18" x14ac:dyDescent="0.25">
      <c r="B266" s="138" t="s">
        <v>75</v>
      </c>
      <c r="C266" s="138"/>
      <c r="D266" s="138"/>
      <c r="E266" s="138"/>
      <c r="F266" s="139"/>
      <c r="G266" s="13" t="s">
        <v>546</v>
      </c>
      <c r="H266" s="119" t="s">
        <v>543</v>
      </c>
      <c r="I266" s="112"/>
      <c r="J266" s="114"/>
      <c r="K266" s="2"/>
    </row>
    <row r="267" spans="2:18" x14ac:dyDescent="0.25">
      <c r="B267" s="138" t="s">
        <v>76</v>
      </c>
      <c r="C267" s="138"/>
      <c r="D267" s="138"/>
      <c r="E267" s="138"/>
      <c r="F267" s="139"/>
      <c r="G267" s="8" t="s">
        <v>547</v>
      </c>
      <c r="H267" s="42" t="s">
        <v>542</v>
      </c>
      <c r="I267" s="84"/>
      <c r="J267" s="88"/>
      <c r="K267" s="2"/>
    </row>
    <row r="268" spans="2:18" x14ac:dyDescent="0.25">
      <c r="B268" s="138" t="s">
        <v>77</v>
      </c>
      <c r="C268" s="138"/>
      <c r="D268" s="138"/>
      <c r="E268" s="138"/>
      <c r="F268" s="139"/>
      <c r="G268" s="8" t="s">
        <v>548</v>
      </c>
      <c r="H268" s="42" t="s">
        <v>543</v>
      </c>
      <c r="I268" s="84"/>
      <c r="J268" s="87"/>
      <c r="K268" s="2"/>
      <c r="R268" s="111"/>
    </row>
    <row r="269" spans="2:18" x14ac:dyDescent="0.25">
      <c r="B269" s="144" t="s">
        <v>78</v>
      </c>
      <c r="C269" s="144"/>
      <c r="D269" s="144"/>
      <c r="E269" s="144"/>
      <c r="F269" s="145"/>
      <c r="G269" s="10" t="s">
        <v>499</v>
      </c>
      <c r="H269" s="36"/>
      <c r="I269" s="63">
        <f>I271+I272+I273</f>
        <v>-5674</v>
      </c>
      <c r="J269" s="65">
        <f>J271+J272+J273</f>
        <v>-5768.35</v>
      </c>
      <c r="K269" s="2"/>
    </row>
    <row r="270" spans="2:18" x14ac:dyDescent="0.25">
      <c r="B270" s="204" t="s">
        <v>18</v>
      </c>
      <c r="C270" s="204"/>
      <c r="D270" s="204"/>
      <c r="E270" s="204"/>
      <c r="F270" s="205"/>
      <c r="G270" s="11"/>
      <c r="H270" s="37"/>
      <c r="I270" s="38"/>
      <c r="J270" s="39"/>
      <c r="K270" s="2"/>
    </row>
    <row r="271" spans="2:18" x14ac:dyDescent="0.25">
      <c r="B271" s="153" t="s">
        <v>79</v>
      </c>
      <c r="C271" s="153"/>
      <c r="D271" s="153"/>
      <c r="E271" s="153"/>
      <c r="F271" s="154"/>
      <c r="G271" s="10" t="s">
        <v>500</v>
      </c>
      <c r="H271" s="40" t="s">
        <v>542</v>
      </c>
      <c r="I271" s="83">
        <v>-31294893.379999999</v>
      </c>
      <c r="J271" s="88">
        <v>-31573311.66</v>
      </c>
      <c r="K271" s="2"/>
    </row>
    <row r="272" spans="2:18" x14ac:dyDescent="0.25">
      <c r="B272" s="155" t="s">
        <v>80</v>
      </c>
      <c r="C272" s="155"/>
      <c r="D272" s="155"/>
      <c r="E272" s="155"/>
      <c r="F272" s="156"/>
      <c r="G272" s="8" t="s">
        <v>501</v>
      </c>
      <c r="H272" s="43" t="s">
        <v>543</v>
      </c>
      <c r="I272" s="84">
        <v>31289219.379999999</v>
      </c>
      <c r="J272" s="87">
        <v>31567543.309999999</v>
      </c>
      <c r="K272" s="2"/>
    </row>
    <row r="273" spans="2:12" ht="15.75" thickBot="1" x14ac:dyDescent="0.3">
      <c r="B273" s="155" t="s">
        <v>81</v>
      </c>
      <c r="C273" s="155"/>
      <c r="D273" s="155"/>
      <c r="E273" s="155"/>
      <c r="F273" s="156"/>
      <c r="G273" s="44" t="s">
        <v>502</v>
      </c>
      <c r="H273" s="45" t="s">
        <v>571</v>
      </c>
      <c r="I273" s="92"/>
      <c r="J273" s="90"/>
      <c r="K273" s="2"/>
    </row>
    <row r="274" spans="2:12" x14ac:dyDescent="0.25">
      <c r="B274" s="49"/>
      <c r="C274" s="49"/>
      <c r="D274" s="49"/>
      <c r="E274" s="49"/>
      <c r="F274" s="49"/>
      <c r="G274" s="49"/>
      <c r="H274" s="49"/>
      <c r="I274" s="49"/>
      <c r="J274" s="49"/>
      <c r="K274" s="2"/>
    </row>
    <row r="275" spans="2:12" ht="22.5" customHeight="1" x14ac:dyDescent="0.25">
      <c r="B275" s="148" t="s">
        <v>86</v>
      </c>
      <c r="C275" s="148"/>
      <c r="D275" s="148"/>
      <c r="E275" s="148"/>
      <c r="F275" s="148"/>
      <c r="G275" s="148"/>
      <c r="H275" s="148"/>
      <c r="I275" s="148"/>
      <c r="J275" s="17"/>
      <c r="K275" s="1"/>
      <c r="L275" s="2"/>
    </row>
    <row r="276" spans="2:12" ht="15" customHeight="1" x14ac:dyDescent="0.25">
      <c r="B276" s="207" t="s">
        <v>11</v>
      </c>
      <c r="C276" s="208"/>
      <c r="D276" s="167" t="s">
        <v>12</v>
      </c>
      <c r="E276" s="167" t="s">
        <v>13</v>
      </c>
      <c r="F276" s="167" t="s">
        <v>87</v>
      </c>
      <c r="G276" s="169" t="s">
        <v>88</v>
      </c>
      <c r="H276" s="170"/>
      <c r="I276" s="171"/>
      <c r="J276" s="167" t="s">
        <v>89</v>
      </c>
      <c r="K276" s="95"/>
      <c r="L276" s="95"/>
    </row>
    <row r="277" spans="2:12" x14ac:dyDescent="0.25">
      <c r="B277" s="209"/>
      <c r="C277" s="210"/>
      <c r="D277" s="168"/>
      <c r="E277" s="168"/>
      <c r="F277" s="168"/>
      <c r="G277" s="172"/>
      <c r="H277" s="173"/>
      <c r="I277" s="174"/>
      <c r="J277" s="229"/>
      <c r="K277" s="95"/>
      <c r="L277" s="95"/>
    </row>
    <row r="278" spans="2:12" ht="15.75" thickBot="1" x14ac:dyDescent="0.3">
      <c r="B278" s="146">
        <v>1</v>
      </c>
      <c r="C278" s="147"/>
      <c r="D278" s="75">
        <v>2</v>
      </c>
      <c r="E278" s="75">
        <v>3</v>
      </c>
      <c r="F278" s="75">
        <v>4</v>
      </c>
      <c r="G278" s="175">
        <v>5</v>
      </c>
      <c r="H278" s="176"/>
      <c r="I278" s="76">
        <v>6</v>
      </c>
      <c r="J278" s="75">
        <v>7</v>
      </c>
      <c r="K278" s="95"/>
      <c r="L278" s="95"/>
    </row>
    <row r="279" spans="2:12" ht="23.25" customHeight="1" x14ac:dyDescent="0.25">
      <c r="B279" s="200" t="s">
        <v>504</v>
      </c>
      <c r="C279" s="201"/>
      <c r="D279" s="13" t="s">
        <v>503</v>
      </c>
      <c r="E279" s="93" t="s">
        <v>90</v>
      </c>
      <c r="F279" s="93" t="s">
        <v>90</v>
      </c>
      <c r="G279" s="159" t="s">
        <v>90</v>
      </c>
      <c r="H279" s="159"/>
      <c r="I279" s="93" t="s">
        <v>90</v>
      </c>
      <c r="J279" s="68">
        <f>SUM(J280:J296)</f>
        <v>31268973.719999999</v>
      </c>
      <c r="K279" s="95"/>
      <c r="L279" s="95"/>
    </row>
    <row r="280" spans="2:12" x14ac:dyDescent="0.25">
      <c r="B280" s="202" t="s">
        <v>620</v>
      </c>
      <c r="C280" s="203"/>
      <c r="D280" s="96" t="s">
        <v>503</v>
      </c>
      <c r="E280" s="97" t="s">
        <v>581</v>
      </c>
      <c r="F280" s="97" t="s">
        <v>619</v>
      </c>
      <c r="G280" s="160" t="s">
        <v>618</v>
      </c>
      <c r="H280" s="160"/>
      <c r="I280" s="98"/>
      <c r="J280" s="99">
        <v>16351481.1</v>
      </c>
      <c r="K280" s="95"/>
      <c r="L280" s="95"/>
    </row>
    <row r="281" spans="2:12" ht="23.25" customHeight="1" x14ac:dyDescent="0.25">
      <c r="B281" s="202" t="s">
        <v>621</v>
      </c>
      <c r="C281" s="203"/>
      <c r="D281" s="96" t="s">
        <v>503</v>
      </c>
      <c r="E281" s="97" t="s">
        <v>583</v>
      </c>
      <c r="F281" s="97" t="s">
        <v>622</v>
      </c>
      <c r="G281" s="160" t="s">
        <v>618</v>
      </c>
      <c r="H281" s="160"/>
      <c r="I281" s="98"/>
      <c r="J281" s="99">
        <v>4932196.54</v>
      </c>
      <c r="K281" s="95"/>
      <c r="L281" s="95"/>
    </row>
    <row r="282" spans="2:12" x14ac:dyDescent="0.25">
      <c r="B282" s="202" t="s">
        <v>623</v>
      </c>
      <c r="C282" s="203"/>
      <c r="D282" s="96" t="s">
        <v>503</v>
      </c>
      <c r="E282" s="97" t="s">
        <v>585</v>
      </c>
      <c r="F282" s="97" t="s">
        <v>343</v>
      </c>
      <c r="G282" s="160" t="s">
        <v>618</v>
      </c>
      <c r="H282" s="160"/>
      <c r="I282" s="98"/>
      <c r="J282" s="99">
        <v>91125.57</v>
      </c>
      <c r="K282" s="95"/>
      <c r="L282" s="95"/>
    </row>
    <row r="283" spans="2:12" x14ac:dyDescent="0.25">
      <c r="B283" s="202" t="s">
        <v>624</v>
      </c>
      <c r="C283" s="203"/>
      <c r="D283" s="96" t="s">
        <v>503</v>
      </c>
      <c r="E283" s="97" t="s">
        <v>588</v>
      </c>
      <c r="F283" s="97" t="s">
        <v>343</v>
      </c>
      <c r="G283" s="160" t="s">
        <v>618</v>
      </c>
      <c r="H283" s="160"/>
      <c r="I283" s="98"/>
      <c r="J283" s="99">
        <v>540393.24</v>
      </c>
      <c r="K283" s="95"/>
      <c r="L283" s="95"/>
    </row>
    <row r="284" spans="2:12" x14ac:dyDescent="0.25">
      <c r="B284" s="202" t="s">
        <v>624</v>
      </c>
      <c r="C284" s="203"/>
      <c r="D284" s="96" t="s">
        <v>503</v>
      </c>
      <c r="E284" s="97" t="s">
        <v>588</v>
      </c>
      <c r="F284" s="97" t="s">
        <v>346</v>
      </c>
      <c r="G284" s="160" t="s">
        <v>618</v>
      </c>
      <c r="H284" s="160"/>
      <c r="I284" s="98"/>
      <c r="J284" s="99">
        <v>2251251.52</v>
      </c>
      <c r="K284" s="95"/>
      <c r="L284" s="95"/>
    </row>
    <row r="285" spans="2:12" ht="23.25" customHeight="1" x14ac:dyDescent="0.25">
      <c r="B285" s="202" t="s">
        <v>625</v>
      </c>
      <c r="C285" s="203"/>
      <c r="D285" s="96" t="s">
        <v>503</v>
      </c>
      <c r="E285" s="97" t="s">
        <v>590</v>
      </c>
      <c r="F285" s="97" t="s">
        <v>343</v>
      </c>
      <c r="G285" s="160" t="s">
        <v>618</v>
      </c>
      <c r="H285" s="160"/>
      <c r="I285" s="98"/>
      <c r="J285" s="99">
        <v>734899.3</v>
      </c>
      <c r="K285" s="95"/>
      <c r="L285" s="95"/>
    </row>
    <row r="286" spans="2:12" x14ac:dyDescent="0.25">
      <c r="B286" s="202" t="s">
        <v>626</v>
      </c>
      <c r="C286" s="203"/>
      <c r="D286" s="96" t="s">
        <v>503</v>
      </c>
      <c r="E286" s="97" t="s">
        <v>591</v>
      </c>
      <c r="F286" s="97" t="s">
        <v>343</v>
      </c>
      <c r="G286" s="160" t="s">
        <v>618</v>
      </c>
      <c r="H286" s="160"/>
      <c r="I286" s="98"/>
      <c r="J286" s="99">
        <v>300453.59999999998</v>
      </c>
      <c r="K286" s="95"/>
      <c r="L286" s="95"/>
    </row>
    <row r="287" spans="2:12" x14ac:dyDescent="0.25">
      <c r="B287" s="202" t="s">
        <v>627</v>
      </c>
      <c r="C287" s="203"/>
      <c r="D287" s="96" t="s">
        <v>503</v>
      </c>
      <c r="E287" s="97" t="s">
        <v>162</v>
      </c>
      <c r="F287" s="97" t="s">
        <v>628</v>
      </c>
      <c r="G287" s="160" t="s">
        <v>618</v>
      </c>
      <c r="H287" s="160"/>
      <c r="I287" s="98"/>
      <c r="J287" s="99">
        <v>101600.44</v>
      </c>
      <c r="K287" s="95"/>
      <c r="L287" s="95"/>
    </row>
    <row r="288" spans="2:12" x14ac:dyDescent="0.25">
      <c r="B288" s="202" t="s">
        <v>627</v>
      </c>
      <c r="C288" s="203"/>
      <c r="D288" s="96" t="s">
        <v>503</v>
      </c>
      <c r="E288" s="97" t="s">
        <v>162</v>
      </c>
      <c r="F288" s="97" t="s">
        <v>629</v>
      </c>
      <c r="G288" s="160" t="s">
        <v>618</v>
      </c>
      <c r="H288" s="160"/>
      <c r="I288" s="98"/>
      <c r="J288" s="99">
        <v>1860</v>
      </c>
      <c r="K288" s="95"/>
      <c r="L288" s="95"/>
    </row>
    <row r="289" spans="2:12" ht="45.75" customHeight="1" x14ac:dyDescent="0.25">
      <c r="B289" s="202" t="s">
        <v>630</v>
      </c>
      <c r="C289" s="203"/>
      <c r="D289" s="96" t="s">
        <v>503</v>
      </c>
      <c r="E289" s="97" t="s">
        <v>155</v>
      </c>
      <c r="F289" s="97" t="s">
        <v>631</v>
      </c>
      <c r="G289" s="160" t="s">
        <v>618</v>
      </c>
      <c r="H289" s="160"/>
      <c r="I289" s="98"/>
      <c r="J289" s="99">
        <v>507.51</v>
      </c>
      <c r="K289" s="95"/>
      <c r="L289" s="95"/>
    </row>
    <row r="290" spans="2:12" ht="23.25" customHeight="1" x14ac:dyDescent="0.25">
      <c r="B290" s="202" t="s">
        <v>632</v>
      </c>
      <c r="C290" s="203"/>
      <c r="D290" s="96" t="s">
        <v>503</v>
      </c>
      <c r="E290" s="97" t="s">
        <v>434</v>
      </c>
      <c r="F290" s="97" t="s">
        <v>343</v>
      </c>
      <c r="G290" s="160" t="s">
        <v>618</v>
      </c>
      <c r="H290" s="160"/>
      <c r="I290" s="98"/>
      <c r="J290" s="99">
        <v>5491199.4000000004</v>
      </c>
      <c r="K290" s="95"/>
      <c r="L290" s="95"/>
    </row>
    <row r="291" spans="2:12" ht="45.75" customHeight="1" x14ac:dyDescent="0.25">
      <c r="B291" s="202" t="s">
        <v>633</v>
      </c>
      <c r="C291" s="203"/>
      <c r="D291" s="96" t="s">
        <v>503</v>
      </c>
      <c r="E291" s="97" t="s">
        <v>157</v>
      </c>
      <c r="F291" s="97" t="s">
        <v>631</v>
      </c>
      <c r="G291" s="160" t="s">
        <v>618</v>
      </c>
      <c r="H291" s="160"/>
      <c r="I291" s="98"/>
      <c r="J291" s="99">
        <v>32.049999999999997</v>
      </c>
      <c r="K291" s="95"/>
      <c r="L291" s="95"/>
    </row>
    <row r="292" spans="2:12" ht="23.25" customHeight="1" x14ac:dyDescent="0.25">
      <c r="B292" s="202" t="s">
        <v>634</v>
      </c>
      <c r="C292" s="203"/>
      <c r="D292" s="96" t="s">
        <v>503</v>
      </c>
      <c r="E292" s="97" t="s">
        <v>438</v>
      </c>
      <c r="F292" s="97" t="s">
        <v>343</v>
      </c>
      <c r="G292" s="160" t="s">
        <v>618</v>
      </c>
      <c r="H292" s="160"/>
      <c r="I292" s="98"/>
      <c r="J292" s="99">
        <v>391839</v>
      </c>
      <c r="K292" s="95"/>
      <c r="L292" s="95"/>
    </row>
    <row r="293" spans="2:12" ht="23.25" customHeight="1" x14ac:dyDescent="0.25">
      <c r="B293" s="202" t="s">
        <v>635</v>
      </c>
      <c r="C293" s="203"/>
      <c r="D293" s="96" t="s">
        <v>503</v>
      </c>
      <c r="E293" s="97" t="s">
        <v>380</v>
      </c>
      <c r="F293" s="97" t="s">
        <v>619</v>
      </c>
      <c r="G293" s="160" t="s">
        <v>618</v>
      </c>
      <c r="H293" s="160"/>
      <c r="I293" s="98"/>
      <c r="J293" s="99">
        <v>24569.360000000001</v>
      </c>
      <c r="K293" s="95"/>
      <c r="L293" s="95"/>
    </row>
    <row r="294" spans="2:12" x14ac:dyDescent="0.25">
      <c r="B294" s="202" t="s">
        <v>636</v>
      </c>
      <c r="C294" s="203"/>
      <c r="D294" s="96" t="s">
        <v>503</v>
      </c>
      <c r="E294" s="97" t="s">
        <v>325</v>
      </c>
      <c r="F294" s="97" t="s">
        <v>343</v>
      </c>
      <c r="G294" s="160" t="s">
        <v>618</v>
      </c>
      <c r="H294" s="160"/>
      <c r="I294" s="98"/>
      <c r="J294" s="99">
        <v>5565.09</v>
      </c>
      <c r="K294" s="95"/>
      <c r="L294" s="95"/>
    </row>
    <row r="295" spans="2:12" ht="23.25" customHeight="1" x14ac:dyDescent="0.25">
      <c r="B295" s="202" t="s">
        <v>637</v>
      </c>
      <c r="C295" s="203"/>
      <c r="D295" s="96" t="s">
        <v>503</v>
      </c>
      <c r="E295" s="97" t="s">
        <v>435</v>
      </c>
      <c r="F295" s="97" t="s">
        <v>343</v>
      </c>
      <c r="G295" s="160" t="s">
        <v>618</v>
      </c>
      <c r="H295" s="160"/>
      <c r="I295" s="98"/>
      <c r="J295" s="99">
        <v>50000</v>
      </c>
      <c r="K295" s="95"/>
      <c r="L295" s="95"/>
    </row>
    <row r="296" spans="2:12" ht="0.75" customHeight="1" thickBot="1" x14ac:dyDescent="0.3">
      <c r="B296" s="177"/>
      <c r="C296" s="178"/>
      <c r="D296" s="5"/>
      <c r="E296" s="31"/>
      <c r="F296" s="31"/>
      <c r="G296" s="179"/>
      <c r="H296" s="179"/>
      <c r="I296" s="94"/>
      <c r="J296" s="73"/>
      <c r="K296" s="2"/>
      <c r="L296" s="2"/>
    </row>
    <row r="297" spans="2:12" x14ac:dyDescent="0.25">
      <c r="B297" s="57"/>
      <c r="C297" s="57"/>
      <c r="D297" s="57"/>
      <c r="E297" s="57"/>
      <c r="F297" s="49"/>
      <c r="G297" s="49"/>
      <c r="H297" s="49"/>
      <c r="I297" s="57"/>
      <c r="J297" s="57"/>
      <c r="K297" s="6"/>
      <c r="L297" s="2"/>
    </row>
    <row r="298" spans="2:12" x14ac:dyDescent="0.25">
      <c r="B298" s="165" t="s">
        <v>91</v>
      </c>
      <c r="C298" s="165"/>
      <c r="D298" s="46"/>
      <c r="G298" s="162"/>
      <c r="H298" s="162"/>
      <c r="I298" s="161" t="s">
        <v>550</v>
      </c>
      <c r="J298" s="161"/>
      <c r="K298" s="6"/>
      <c r="L298" s="2"/>
    </row>
    <row r="299" spans="2:12" x14ac:dyDescent="0.25">
      <c r="B299" s="46"/>
      <c r="C299" s="46"/>
      <c r="D299" s="46"/>
      <c r="E299" s="166" t="s">
        <v>92</v>
      </c>
      <c r="F299" s="166"/>
      <c r="G299" s="49"/>
      <c r="H299" s="49"/>
      <c r="I299" s="158" t="s">
        <v>93</v>
      </c>
      <c r="J299" s="158"/>
      <c r="K299" s="6"/>
      <c r="L299" s="2"/>
    </row>
    <row r="300" spans="2:12" ht="23.25" customHeight="1" x14ac:dyDescent="0.25">
      <c r="B300" s="165" t="s">
        <v>174</v>
      </c>
      <c r="C300" s="165"/>
      <c r="D300" s="165"/>
      <c r="G300" s="162"/>
      <c r="H300" s="162"/>
      <c r="I300" s="161" t="s">
        <v>558</v>
      </c>
      <c r="J300" s="161"/>
      <c r="K300" s="6"/>
      <c r="L300" s="2"/>
    </row>
    <row r="301" spans="2:12" x14ac:dyDescent="0.25">
      <c r="B301" s="46"/>
      <c r="C301" s="46"/>
      <c r="D301" s="46"/>
      <c r="E301" s="166" t="s">
        <v>92</v>
      </c>
      <c r="F301" s="166"/>
      <c r="G301" s="49"/>
      <c r="H301" s="49"/>
      <c r="I301" s="158" t="s">
        <v>93</v>
      </c>
      <c r="J301" s="158"/>
      <c r="K301" s="6"/>
      <c r="L301" s="2"/>
    </row>
    <row r="302" spans="2:12" ht="23.25" customHeight="1" x14ac:dyDescent="0.25">
      <c r="B302" s="165" t="s">
        <v>96</v>
      </c>
      <c r="C302" s="165"/>
      <c r="D302" s="165"/>
      <c r="E302" s="47"/>
      <c r="F302" s="47"/>
      <c r="G302" s="47"/>
      <c r="H302" s="47"/>
      <c r="I302" s="57"/>
      <c r="J302" s="57"/>
      <c r="K302" s="6"/>
      <c r="L302" s="2"/>
    </row>
    <row r="303" spans="2:12" ht="15.75" hidden="1" customHeight="1" x14ac:dyDescent="0.25">
      <c r="B303" s="47"/>
      <c r="C303" s="47"/>
      <c r="D303" s="47"/>
      <c r="E303" s="47"/>
      <c r="F303" s="47"/>
      <c r="G303" s="47"/>
      <c r="H303" s="47"/>
      <c r="I303" s="57"/>
      <c r="J303" s="57"/>
      <c r="K303" s="6"/>
      <c r="L303" s="2"/>
    </row>
    <row r="304" spans="2:12" ht="15.75" hidden="1" thickBot="1" x14ac:dyDescent="0.3">
      <c r="E304" s="49"/>
      <c r="F304" s="49"/>
      <c r="G304" s="49"/>
      <c r="H304" s="49"/>
      <c r="I304" s="49"/>
      <c r="J304" s="49"/>
      <c r="K304" s="2"/>
    </row>
    <row r="305" spans="2:11" ht="48" hidden="1" customHeight="1" thickTop="1" thickBot="1" x14ac:dyDescent="0.3">
      <c r="B305" s="2"/>
      <c r="C305" s="2"/>
      <c r="D305" s="195"/>
      <c r="E305" s="196"/>
      <c r="F305" s="196"/>
      <c r="G305" s="186" t="s">
        <v>549</v>
      </c>
      <c r="H305" s="186"/>
      <c r="I305" s="187"/>
      <c r="J305" s="2"/>
      <c r="K305" s="2"/>
    </row>
    <row r="306" spans="2:11" ht="3.75" hidden="1" customHeight="1" thickTop="1" thickBot="1" x14ac:dyDescent="0.3">
      <c r="B306" s="2"/>
      <c r="C306" s="2"/>
      <c r="D306" s="199"/>
      <c r="E306" s="199"/>
      <c r="F306" s="199"/>
      <c r="G306" s="190"/>
      <c r="H306" s="190"/>
      <c r="I306" s="190"/>
      <c r="J306" s="2"/>
      <c r="K306" s="2"/>
    </row>
    <row r="307" spans="2:11" ht="15.75" hidden="1" thickTop="1" x14ac:dyDescent="0.25">
      <c r="D307" s="197" t="s">
        <v>163</v>
      </c>
      <c r="E307" s="198"/>
      <c r="F307" s="198"/>
      <c r="G307" s="188" t="s">
        <v>615</v>
      </c>
      <c r="H307" s="188"/>
      <c r="I307" s="189"/>
    </row>
    <row r="308" spans="2:11" hidden="1" x14ac:dyDescent="0.25">
      <c r="D308" s="192" t="s">
        <v>164</v>
      </c>
      <c r="E308" s="191"/>
      <c r="F308" s="191"/>
      <c r="G308" s="182">
        <v>46037</v>
      </c>
      <c r="H308" s="182"/>
      <c r="I308" s="183"/>
    </row>
    <row r="309" spans="2:11" hidden="1" x14ac:dyDescent="0.25">
      <c r="D309" s="192" t="s">
        <v>165</v>
      </c>
      <c r="E309" s="191"/>
      <c r="F309" s="191"/>
      <c r="G309" s="180" t="s">
        <v>614</v>
      </c>
      <c r="H309" s="180"/>
      <c r="I309" s="181"/>
    </row>
    <row r="310" spans="2:11" hidden="1" x14ac:dyDescent="0.25">
      <c r="D310" s="192" t="s">
        <v>166</v>
      </c>
      <c r="E310" s="191"/>
      <c r="F310" s="191"/>
      <c r="G310" s="180" t="s">
        <v>613</v>
      </c>
      <c r="H310" s="180"/>
      <c r="I310" s="181"/>
    </row>
    <row r="311" spans="2:11" hidden="1" x14ac:dyDescent="0.25">
      <c r="D311" s="192" t="s">
        <v>167</v>
      </c>
      <c r="E311" s="191"/>
      <c r="F311" s="191"/>
      <c r="G311" s="180" t="s">
        <v>616</v>
      </c>
      <c r="H311" s="180"/>
      <c r="I311" s="181"/>
    </row>
    <row r="312" spans="2:11" hidden="1" x14ac:dyDescent="0.25">
      <c r="D312" s="192" t="s">
        <v>168</v>
      </c>
      <c r="E312" s="191"/>
      <c r="F312" s="191"/>
      <c r="G312" s="182">
        <v>45982</v>
      </c>
      <c r="H312" s="182"/>
      <c r="I312" s="183"/>
    </row>
    <row r="313" spans="2:11" hidden="1" x14ac:dyDescent="0.25">
      <c r="D313" s="192" t="s">
        <v>169</v>
      </c>
      <c r="E313" s="191"/>
      <c r="F313" s="191"/>
      <c r="G313" s="182">
        <v>46432</v>
      </c>
      <c r="H313" s="182"/>
      <c r="I313" s="183"/>
    </row>
    <row r="314" spans="2:11" hidden="1" x14ac:dyDescent="0.25">
      <c r="D314" s="192" t="s">
        <v>170</v>
      </c>
      <c r="E314" s="191"/>
      <c r="F314" s="191"/>
      <c r="G314" s="180" t="s">
        <v>617</v>
      </c>
      <c r="H314" s="180"/>
      <c r="I314" s="181"/>
    </row>
    <row r="315" spans="2:11" ht="15.75" hidden="1" thickBot="1" x14ac:dyDescent="0.3">
      <c r="D315" s="193" t="s">
        <v>171</v>
      </c>
      <c r="E315" s="194"/>
      <c r="F315" s="194"/>
      <c r="G315" s="184"/>
      <c r="H315" s="184"/>
      <c r="I315" s="185"/>
    </row>
    <row r="316" spans="2:11" ht="3.75" hidden="1" customHeight="1" x14ac:dyDescent="0.25">
      <c r="D316" s="191"/>
      <c r="E316" s="191"/>
      <c r="F316" s="191"/>
      <c r="G316" s="180"/>
      <c r="H316" s="180"/>
      <c r="I316" s="180"/>
    </row>
    <row r="317" spans="2:11" ht="15.75" hidden="1" thickTop="1" x14ac:dyDescent="0.25">
      <c r="D317" s="197" t="s">
        <v>163</v>
      </c>
      <c r="E317" s="198"/>
      <c r="F317" s="198"/>
      <c r="G317" s="188" t="s">
        <v>615</v>
      </c>
      <c r="H317" s="188"/>
      <c r="I317" s="189"/>
    </row>
    <row r="318" spans="2:11" hidden="1" x14ac:dyDescent="0.25">
      <c r="D318" s="192" t="s">
        <v>164</v>
      </c>
      <c r="E318" s="191"/>
      <c r="F318" s="191"/>
      <c r="G318" s="182">
        <v>46037</v>
      </c>
      <c r="H318" s="182"/>
      <c r="I318" s="183"/>
    </row>
    <row r="319" spans="2:11" hidden="1" x14ac:dyDescent="0.25">
      <c r="D319" s="192" t="s">
        <v>165</v>
      </c>
      <c r="E319" s="191"/>
      <c r="F319" s="191"/>
      <c r="G319" s="180" t="s">
        <v>614</v>
      </c>
      <c r="H319" s="180"/>
      <c r="I319" s="181"/>
    </row>
    <row r="320" spans="2:11" hidden="1" x14ac:dyDescent="0.25">
      <c r="D320" s="192" t="s">
        <v>166</v>
      </c>
      <c r="E320" s="191"/>
      <c r="F320" s="191"/>
      <c r="G320" s="180" t="s">
        <v>613</v>
      </c>
      <c r="H320" s="180"/>
      <c r="I320" s="181"/>
    </row>
    <row r="321" spans="4:9" hidden="1" x14ac:dyDescent="0.25">
      <c r="D321" s="192" t="s">
        <v>167</v>
      </c>
      <c r="E321" s="191"/>
      <c r="F321" s="191"/>
      <c r="G321" s="180" t="s">
        <v>616</v>
      </c>
      <c r="H321" s="180"/>
      <c r="I321" s="181"/>
    </row>
    <row r="322" spans="4:9" hidden="1" x14ac:dyDescent="0.25">
      <c r="D322" s="192" t="s">
        <v>168</v>
      </c>
      <c r="E322" s="191"/>
      <c r="F322" s="191"/>
      <c r="G322" s="182">
        <v>45982</v>
      </c>
      <c r="H322" s="182"/>
      <c r="I322" s="183"/>
    </row>
    <row r="323" spans="4:9" hidden="1" x14ac:dyDescent="0.25">
      <c r="D323" s="192" t="s">
        <v>169</v>
      </c>
      <c r="E323" s="191"/>
      <c r="F323" s="191"/>
      <c r="G323" s="182">
        <v>46432</v>
      </c>
      <c r="H323" s="182"/>
      <c r="I323" s="183"/>
    </row>
    <row r="324" spans="4:9" hidden="1" x14ac:dyDescent="0.25">
      <c r="D324" s="192" t="s">
        <v>170</v>
      </c>
      <c r="E324" s="191"/>
      <c r="F324" s="191"/>
      <c r="G324" s="180" t="s">
        <v>617</v>
      </c>
      <c r="H324" s="180"/>
      <c r="I324" s="181"/>
    </row>
    <row r="325" spans="4:9" ht="15.75" hidden="1" thickBot="1" x14ac:dyDescent="0.3">
      <c r="D325" s="193" t="s">
        <v>171</v>
      </c>
      <c r="E325" s="194"/>
      <c r="F325" s="194"/>
      <c r="G325" s="184"/>
      <c r="H325" s="184"/>
      <c r="I325" s="185"/>
    </row>
    <row r="326" spans="4:9" ht="3.75" hidden="1" customHeight="1" x14ac:dyDescent="0.25">
      <c r="D326" s="191"/>
      <c r="E326" s="191"/>
      <c r="F326" s="191"/>
      <c r="G326" s="180"/>
      <c r="H326" s="180"/>
      <c r="I326" s="180"/>
    </row>
    <row r="327" spans="4:9" hidden="1" x14ac:dyDescent="0.25"/>
  </sheetData>
  <mergeCells count="376">
    <mergeCell ref="B295:C295"/>
    <mergeCell ref="G295:H295"/>
    <mergeCell ref="B290:C290"/>
    <mergeCell ref="G290:H290"/>
    <mergeCell ref="B291:C291"/>
    <mergeCell ref="G291:H291"/>
    <mergeCell ref="B292:C292"/>
    <mergeCell ref="G292:H292"/>
    <mergeCell ref="B293:C293"/>
    <mergeCell ref="G293:H293"/>
    <mergeCell ref="B294:C294"/>
    <mergeCell ref="G294:H294"/>
    <mergeCell ref="B285:C285"/>
    <mergeCell ref="G285:H285"/>
    <mergeCell ref="B286:C286"/>
    <mergeCell ref="G286:H286"/>
    <mergeCell ref="B287:C287"/>
    <mergeCell ref="G287:H287"/>
    <mergeCell ref="B288:C288"/>
    <mergeCell ref="G288:H288"/>
    <mergeCell ref="B289:C289"/>
    <mergeCell ref="G289:H289"/>
    <mergeCell ref="B280:C280"/>
    <mergeCell ref="G280:H280"/>
    <mergeCell ref="B281:C281"/>
    <mergeCell ref="G281:H281"/>
    <mergeCell ref="B282:C282"/>
    <mergeCell ref="G282:H282"/>
    <mergeCell ref="B283:C283"/>
    <mergeCell ref="G283:H283"/>
    <mergeCell ref="B284:C284"/>
    <mergeCell ref="G284:H284"/>
    <mergeCell ref="D322:F322"/>
    <mergeCell ref="G322:I322"/>
    <mergeCell ref="D323:F323"/>
    <mergeCell ref="G323:I323"/>
    <mergeCell ref="D324:F324"/>
    <mergeCell ref="G324:I324"/>
    <mergeCell ref="D325:F325"/>
    <mergeCell ref="G325:I325"/>
    <mergeCell ref="D326:F326"/>
    <mergeCell ref="G326:I326"/>
    <mergeCell ref="D317:F317"/>
    <mergeCell ref="G317:I317"/>
    <mergeCell ref="D318:F318"/>
    <mergeCell ref="G318:I318"/>
    <mergeCell ref="D319:F319"/>
    <mergeCell ref="G319:I319"/>
    <mergeCell ref="D320:F320"/>
    <mergeCell ref="G320:I320"/>
    <mergeCell ref="D321:F321"/>
    <mergeCell ref="G321:I321"/>
    <mergeCell ref="D312:F312"/>
    <mergeCell ref="G312:I312"/>
    <mergeCell ref="D313:F313"/>
    <mergeCell ref="G313:I313"/>
    <mergeCell ref="D314:F314"/>
    <mergeCell ref="G314:I314"/>
    <mergeCell ref="D315:F315"/>
    <mergeCell ref="G315:I315"/>
    <mergeCell ref="D316:F316"/>
    <mergeCell ref="G316:I316"/>
    <mergeCell ref="D307:F307"/>
    <mergeCell ref="G307:I307"/>
    <mergeCell ref="D308:F308"/>
    <mergeCell ref="G308:I308"/>
    <mergeCell ref="D309:F309"/>
    <mergeCell ref="G309:I309"/>
    <mergeCell ref="D310:F310"/>
    <mergeCell ref="G310:I310"/>
    <mergeCell ref="D311:F311"/>
    <mergeCell ref="G311:I311"/>
    <mergeCell ref="B159:F159"/>
    <mergeCell ref="B160:F160"/>
    <mergeCell ref="B161:F161"/>
    <mergeCell ref="B162:F162"/>
    <mergeCell ref="B164:F164"/>
    <mergeCell ref="B165:F165"/>
    <mergeCell ref="B215:F215"/>
    <mergeCell ref="B216:F216"/>
    <mergeCell ref="B217:F217"/>
    <mergeCell ref="B206:F206"/>
    <mergeCell ref="B172:F172"/>
    <mergeCell ref="B173:F173"/>
    <mergeCell ref="B175:I175"/>
    <mergeCell ref="B176:F176"/>
    <mergeCell ref="B177:F177"/>
    <mergeCell ref="B185:F185"/>
    <mergeCell ref="B209:F209"/>
    <mergeCell ref="B180:F180"/>
    <mergeCell ref="B174:F174"/>
    <mergeCell ref="B166:F166"/>
    <mergeCell ref="B167:F167"/>
    <mergeCell ref="B169:F169"/>
    <mergeCell ref="B208:F208"/>
    <mergeCell ref="B171:F171"/>
    <mergeCell ref="B151:F151"/>
    <mergeCell ref="B152:F152"/>
    <mergeCell ref="B156:F156"/>
    <mergeCell ref="B157:F157"/>
    <mergeCell ref="B154:F154"/>
    <mergeCell ref="B130:F130"/>
    <mergeCell ref="B131:F131"/>
    <mergeCell ref="B141:F141"/>
    <mergeCell ref="B137:F137"/>
    <mergeCell ref="B138:F138"/>
    <mergeCell ref="B153:F153"/>
    <mergeCell ref="B150:F150"/>
    <mergeCell ref="B140:F140"/>
    <mergeCell ref="B133:F133"/>
    <mergeCell ref="B135:F135"/>
    <mergeCell ref="B134:F134"/>
    <mergeCell ref="B142:I142"/>
    <mergeCell ref="B147:F147"/>
    <mergeCell ref="B148:F148"/>
    <mergeCell ref="B145:F145"/>
    <mergeCell ref="B146:F146"/>
    <mergeCell ref="B139:F139"/>
    <mergeCell ref="F11:H11"/>
    <mergeCell ref="B59:F59"/>
    <mergeCell ref="G5:H5"/>
    <mergeCell ref="D6:H6"/>
    <mergeCell ref="D7:H7"/>
    <mergeCell ref="D8:H8"/>
    <mergeCell ref="D9:H9"/>
    <mergeCell ref="F10:H10"/>
    <mergeCell ref="B9:C9"/>
    <mergeCell ref="B24:F24"/>
    <mergeCell ref="B15:F15"/>
    <mergeCell ref="B16:F16"/>
    <mergeCell ref="B17:F17"/>
    <mergeCell ref="B18:F18"/>
    <mergeCell ref="B20:F20"/>
    <mergeCell ref="B19:F19"/>
    <mergeCell ref="B23:F23"/>
    <mergeCell ref="B31:F31"/>
    <mergeCell ref="B25:F25"/>
    <mergeCell ref="B34:F34"/>
    <mergeCell ref="B35:F35"/>
    <mergeCell ref="B47:F47"/>
    <mergeCell ref="B48:F48"/>
    <mergeCell ref="B26:F26"/>
    <mergeCell ref="B2:I2"/>
    <mergeCell ref="B3:I3"/>
    <mergeCell ref="B4:H4"/>
    <mergeCell ref="B6:C6"/>
    <mergeCell ref="B7:C7"/>
    <mergeCell ref="B10:C10"/>
    <mergeCell ref="B8:C8"/>
    <mergeCell ref="B11:C11"/>
    <mergeCell ref="J276:J277"/>
    <mergeCell ref="B21:F21"/>
    <mergeCell ref="B13:I13"/>
    <mergeCell ref="B12:I12"/>
    <mergeCell ref="B230:F230"/>
    <mergeCell ref="B22:F22"/>
    <mergeCell ref="B40:F40"/>
    <mergeCell ref="E5:F5"/>
    <mergeCell ref="B88:F88"/>
    <mergeCell ref="B89:F89"/>
    <mergeCell ref="B41:F41"/>
    <mergeCell ref="B42:F42"/>
    <mergeCell ref="B45:F45"/>
    <mergeCell ref="B29:F29"/>
    <mergeCell ref="B14:F14"/>
    <mergeCell ref="B30:F30"/>
    <mergeCell ref="B80:F80"/>
    <mergeCell ref="B54:F54"/>
    <mergeCell ref="B74:F74"/>
    <mergeCell ref="B77:F77"/>
    <mergeCell ref="B78:F78"/>
    <mergeCell ref="B64:F64"/>
    <mergeCell ref="B75:F75"/>
    <mergeCell ref="B66:F66"/>
    <mergeCell ref="B67:F67"/>
    <mergeCell ref="B68:F68"/>
    <mergeCell ref="B63:F63"/>
    <mergeCell ref="B102:F102"/>
    <mergeCell ref="B103:F103"/>
    <mergeCell ref="B32:F32"/>
    <mergeCell ref="B44:F44"/>
    <mergeCell ref="B51:F51"/>
    <mergeCell ref="B49:F49"/>
    <mergeCell ref="B33:F33"/>
    <mergeCell ref="B38:F38"/>
    <mergeCell ref="B46:F46"/>
    <mergeCell ref="B37:F37"/>
    <mergeCell ref="B53:F53"/>
    <mergeCell ref="B90:F90"/>
    <mergeCell ref="B52:F52"/>
    <mergeCell ref="B39:F39"/>
    <mergeCell ref="B50:F50"/>
    <mergeCell ref="B76:F76"/>
    <mergeCell ref="B55:F55"/>
    <mergeCell ref="B57:F57"/>
    <mergeCell ref="B58:F58"/>
    <mergeCell ref="B82:F82"/>
    <mergeCell ref="B87:F87"/>
    <mergeCell ref="B69:F69"/>
    <mergeCell ref="B73:F73"/>
    <mergeCell ref="B81:F81"/>
    <mergeCell ref="B116:F116"/>
    <mergeCell ref="B126:F126"/>
    <mergeCell ref="B119:F119"/>
    <mergeCell ref="B120:F120"/>
    <mergeCell ref="B127:F127"/>
    <mergeCell ref="B128:F128"/>
    <mergeCell ref="B129:F129"/>
    <mergeCell ref="B91:F91"/>
    <mergeCell ref="B92:F92"/>
    <mergeCell ref="B93:F93"/>
    <mergeCell ref="B94:F94"/>
    <mergeCell ref="B108:F108"/>
    <mergeCell ref="B110:I110"/>
    <mergeCell ref="B111:F111"/>
    <mergeCell ref="B112:F112"/>
    <mergeCell ref="B98:F98"/>
    <mergeCell ref="B99:F99"/>
    <mergeCell ref="B105:F105"/>
    <mergeCell ref="B106:F106"/>
    <mergeCell ref="B107:F107"/>
    <mergeCell ref="B96:F96"/>
    <mergeCell ref="B104:F104"/>
    <mergeCell ref="B100:F100"/>
    <mergeCell ref="B101:F101"/>
    <mergeCell ref="B197:F197"/>
    <mergeCell ref="B182:F182"/>
    <mergeCell ref="B198:F198"/>
    <mergeCell ref="B186:F186"/>
    <mergeCell ref="B187:F187"/>
    <mergeCell ref="B193:F193"/>
    <mergeCell ref="B199:F199"/>
    <mergeCell ref="B183:F183"/>
    <mergeCell ref="B184:F184"/>
    <mergeCell ref="B200:F200"/>
    <mergeCell ref="B201:F201"/>
    <mergeCell ref="B202:F202"/>
    <mergeCell ref="B203:F203"/>
    <mergeCell ref="B204:F204"/>
    <mergeCell ref="B214:F214"/>
    <mergeCell ref="B207:F207"/>
    <mergeCell ref="B205:F205"/>
    <mergeCell ref="B218:F218"/>
    <mergeCell ref="B210:F210"/>
    <mergeCell ref="B211:F211"/>
    <mergeCell ref="B212:F212"/>
    <mergeCell ref="B213:F213"/>
    <mergeCell ref="B228:F228"/>
    <mergeCell ref="B229:F229"/>
    <mergeCell ref="B242:F242"/>
    <mergeCell ref="B219:I219"/>
    <mergeCell ref="B220:F220"/>
    <mergeCell ref="B221:F221"/>
    <mergeCell ref="B231:F231"/>
    <mergeCell ref="B232:F232"/>
    <mergeCell ref="B233:F233"/>
    <mergeCell ref="B227:F227"/>
    <mergeCell ref="B237:F237"/>
    <mergeCell ref="B243:F243"/>
    <mergeCell ref="B238:F238"/>
    <mergeCell ref="B239:F239"/>
    <mergeCell ref="B240:F240"/>
    <mergeCell ref="B241:F241"/>
    <mergeCell ref="B245:F245"/>
    <mergeCell ref="B236:F236"/>
    <mergeCell ref="B244:F244"/>
    <mergeCell ref="B265:F265"/>
    <mergeCell ref="B266:F266"/>
    <mergeCell ref="B246:F246"/>
    <mergeCell ref="B247:F247"/>
    <mergeCell ref="B248:F248"/>
    <mergeCell ref="B249:F249"/>
    <mergeCell ref="B276:C277"/>
    <mergeCell ref="B250:F250"/>
    <mergeCell ref="B251:F251"/>
    <mergeCell ref="B252:F252"/>
    <mergeCell ref="B253:F253"/>
    <mergeCell ref="B254:F254"/>
    <mergeCell ref="B300:D300"/>
    <mergeCell ref="D305:F305"/>
    <mergeCell ref="E301:F301"/>
    <mergeCell ref="D306:F306"/>
    <mergeCell ref="B27:F27"/>
    <mergeCell ref="B28:F28"/>
    <mergeCell ref="B279:C279"/>
    <mergeCell ref="B273:F273"/>
    <mergeCell ref="B269:F269"/>
    <mergeCell ref="B278:C278"/>
    <mergeCell ref="D276:D277"/>
    <mergeCell ref="B189:F189"/>
    <mergeCell ref="B267:F267"/>
    <mergeCell ref="B260:F260"/>
    <mergeCell ref="B270:F270"/>
    <mergeCell ref="B261:F261"/>
    <mergeCell ref="B262:F262"/>
    <mergeCell ref="B263:I263"/>
    <mergeCell ref="B268:F268"/>
    <mergeCell ref="B264:F264"/>
    <mergeCell ref="G276:I277"/>
    <mergeCell ref="G278:H278"/>
    <mergeCell ref="B296:C296"/>
    <mergeCell ref="G296:H296"/>
    <mergeCell ref="G305:I305"/>
    <mergeCell ref="G306:I306"/>
    <mergeCell ref="B302:D302"/>
    <mergeCell ref="I301:J301"/>
    <mergeCell ref="I299:J299"/>
    <mergeCell ref="G279:H279"/>
    <mergeCell ref="I298:J298"/>
    <mergeCell ref="I300:J300"/>
    <mergeCell ref="G300:H300"/>
    <mergeCell ref="G298:H298"/>
    <mergeCell ref="B83:F83"/>
    <mergeCell ref="B84:F84"/>
    <mergeCell ref="B85:F85"/>
    <mergeCell ref="B86:F86"/>
    <mergeCell ref="B190:F190"/>
    <mergeCell ref="B256:F256"/>
    <mergeCell ref="B257:F257"/>
    <mergeCell ref="B258:F258"/>
    <mergeCell ref="B259:F259"/>
    <mergeCell ref="B298:C298"/>
    <mergeCell ref="B271:F271"/>
    <mergeCell ref="B272:F272"/>
    <mergeCell ref="E299:F299"/>
    <mergeCell ref="E276:E277"/>
    <mergeCell ref="F276:F277"/>
    <mergeCell ref="B275:I275"/>
    <mergeCell ref="B181:F181"/>
    <mergeCell ref="B136:F136"/>
    <mergeCell ref="B149:F149"/>
    <mergeCell ref="B143:F143"/>
    <mergeCell ref="B95:F95"/>
    <mergeCell ref="B178:F178"/>
    <mergeCell ref="B155:F155"/>
    <mergeCell ref="B163:F163"/>
    <mergeCell ref="B179:F179"/>
    <mergeCell ref="B158:F158"/>
    <mergeCell ref="B168:F168"/>
    <mergeCell ref="B170:F170"/>
    <mergeCell ref="B144:F144"/>
    <mergeCell ref="B113:F113"/>
    <mergeCell ref="B121:F121"/>
    <mergeCell ref="B114:F114"/>
    <mergeCell ref="B117:F117"/>
    <mergeCell ref="B118:F118"/>
    <mergeCell ref="B132:F132"/>
    <mergeCell ref="B122:F122"/>
    <mergeCell ref="B123:F123"/>
    <mergeCell ref="B124:F124"/>
    <mergeCell ref="B125:F125"/>
    <mergeCell ref="B115:F115"/>
    <mergeCell ref="B56:F56"/>
    <mergeCell ref="B43:F43"/>
    <mergeCell ref="B194:F194"/>
    <mergeCell ref="B195:F195"/>
    <mergeCell ref="B196:F196"/>
    <mergeCell ref="B188:F188"/>
    <mergeCell ref="B191:F191"/>
    <mergeCell ref="B192:F192"/>
    <mergeCell ref="B255:F255"/>
    <mergeCell ref="B222:F222"/>
    <mergeCell ref="B223:F223"/>
    <mergeCell ref="B224:F224"/>
    <mergeCell ref="B225:F225"/>
    <mergeCell ref="B226:F226"/>
    <mergeCell ref="B235:F235"/>
    <mergeCell ref="B234:I234"/>
    <mergeCell ref="B60:F60"/>
    <mergeCell ref="B61:F61"/>
    <mergeCell ref="B97:F97"/>
    <mergeCell ref="B62:F62"/>
    <mergeCell ref="B65:F65"/>
    <mergeCell ref="B71:F71"/>
    <mergeCell ref="B72:F72"/>
    <mergeCell ref="B79:F79"/>
  </mergeCells>
  <phoneticPr fontId="0" type="noConversion"/>
  <pageMargins left="0.70866141732283472" right="0.70866141732283472" top="0.6692913385826772" bottom="0.6692913385826772" header="0.31496062992125984" footer="0.31496062992125984"/>
  <pageSetup paperSize="9" scale="70" orientation="landscape" blackAndWhite="1" r:id="rId1"/>
  <headerFooter alignWithMargins="0"/>
  <rowBreaks count="7" manualBreakCount="7">
    <brk id="35" max="16383" man="1"/>
    <brk id="69" max="16383" man="1"/>
    <brk id="108" max="16383" man="1"/>
    <brk id="141" max="16383" man="1"/>
    <brk id="174" max="16383" man="1"/>
    <brk id="218" max="16383" man="1"/>
    <brk id="262" max="16383" man="1"/>
  </rowBreaks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2016-03-14T11:48:34Z</dcterms:created>
  <dcterms:modified xsi:type="dcterms:W3CDTF">2026-02-24T12:30:48Z</dcterms:modified>
</cp:coreProperties>
</file>